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<sst xmlns="http://schemas.openxmlformats.org/spreadsheetml/2006/main" count="209" uniqueCount="89">
  <si>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</si>
  <si>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</si>
  <si>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</si>
  <si>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</si>
  <si>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</si>
  <si>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</si>
  <si>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</si>
  <si>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</si>
  <si>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</si>
  <si>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</si>
  <si>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</si>
  <si>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</si>
  <si>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</si>
  <si>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</si>
  <si>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</si>
  <si>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</si>
  <si>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</si>
  <si>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</si>
  <si>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</si>
  <si>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</si>
  <si>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</si>
  <si>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</si>
  <si>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</si>
  <si>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</si>
  <si>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</si>
  <si>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</si>
  <si>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</si>
  <si>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</si>
  <si>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</si>
  <si>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</si>
  <si>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</si>
  <si>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</si>
  <si>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</si>
  <si>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</si>
  <si>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</si>
  <si>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</si>
  <si>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</si>
  <si>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</si>
  <si>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</si>
  <si>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</si>
  <si>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</si>
  <si>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</si>
  <si>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</si>
  <si>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</si>
  <si>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</si>
  <si>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</si>
  <si>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</si>
  <si>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Osnovna škola Josipa Kozarca </t>
  </si>
  <si>
    <t>Izradio:</t>
  </si>
  <si>
    <t>Biljana Sabljak</t>
  </si>
  <si>
    <t>Ravnateljica:</t>
  </si>
  <si>
    <t>Ksenija Vujanović-Juras, psiholog</t>
  </si>
  <si>
    <t>2022.</t>
  </si>
  <si>
    <t>Ukupno prihodi i primici za 2022.</t>
  </si>
  <si>
    <t>Prijenosi između pror. kor. istog pror.</t>
  </si>
  <si>
    <t>2023.</t>
  </si>
  <si>
    <t>Ukupno prihodi i primici za 2023.</t>
  </si>
  <si>
    <t>PROJEKCIJA PLANA ZA 2023.</t>
  </si>
  <si>
    <t>Pomoći dane u inozemstvo i unutar općeg proračuna</t>
  </si>
  <si>
    <t>PLAN PRIHODA I PRIMITAKA</t>
  </si>
  <si>
    <t>PLAN RASHODA I IZDATAKA</t>
  </si>
  <si>
    <t>Aktivnost A100066 Podizanje standarda iz vlastitih i namjenskih prihoda osnovnih škola</t>
  </si>
  <si>
    <t>PRIJEDLOG PLANA ZA 2022.</t>
  </si>
  <si>
    <t>PROJEKCIJA PLANA ZA 2024.</t>
  </si>
  <si>
    <t>Program 1019 Ulaganja u osnovno školstvo - zakonski standard</t>
  </si>
  <si>
    <t>Aktivnost A100032 Materijalni i financijski rashodi osnovnih škola - decentralizacija</t>
  </si>
  <si>
    <t>Tekući projekt  T100059 Projekt "In-In - integracija i inkluzija"</t>
  </si>
  <si>
    <t>Tekući projekt  T100064 Projekt: "ŠKOLSKA SHEMA"</t>
  </si>
  <si>
    <t>Program 1033 Ulaganja u osnovno školstvo - iz vlastitih i namjenskih prihoda škola</t>
  </si>
  <si>
    <t>Naknade građanima i kućanstvima na temelju osiguranja i druge naknade</t>
  </si>
  <si>
    <t>Ostale naknade građanima i kućanstvima iz proračuna</t>
  </si>
  <si>
    <t>MZO</t>
  </si>
  <si>
    <t>Tekuće pomoći inozemnim vladama u EU</t>
  </si>
  <si>
    <t>2024.</t>
  </si>
  <si>
    <t>Ukupno prihodi i primici za 2024.</t>
  </si>
  <si>
    <t>Tekući projekt  T100042 Projekt "Žličica"</t>
  </si>
  <si>
    <t>Tekući projekt  T100059 Projekt "TaMPeD"</t>
  </si>
  <si>
    <t>Tekući projekt  T100042 Projekt "Smal steps ta a big goal - what can I do for Earth?"</t>
  </si>
  <si>
    <t>FUNKCIJSKA KLASIFIKACIJA  0912 Obrazovanje</t>
  </si>
  <si>
    <t>Plan 
za 2022.</t>
  </si>
  <si>
    <t>Projekcija plana
za 2023.</t>
  </si>
  <si>
    <t>Projekcija plana 
za 2024.</t>
  </si>
  <si>
    <t>Tekući prijenosi između korisnika istog proračuna</t>
  </si>
  <si>
    <t>Tekući projekt    "STEM4U2" STEM komponenta A</t>
  </si>
  <si>
    <t>Donacije</t>
  </si>
  <si>
    <t>Program 1020 Ulaganja u osnovno školstvo - iznad zakonskog standarda</t>
  </si>
  <si>
    <t>Aktivnost A100111 Natjecanja učenika osnovnih škola</t>
  </si>
  <si>
    <t>Slatina, 21. srpnja 2022. godine</t>
  </si>
  <si>
    <r>
      <t xml:space="preserve">2. rebalans FINANCIJSKOG PLANA </t>
    </r>
    <r>
      <rPr>
        <i/>
        <sz val="14"/>
        <color indexed="8"/>
        <rFont val="Arial"/>
        <family val="2"/>
      </rPr>
      <t>Osnovne škole Josipa Kozarca</t>
    </r>
    <r>
      <rPr>
        <b/>
        <sz val="14"/>
        <color indexed="8"/>
        <rFont val="Arial"/>
        <family val="2"/>
      </rPr>
      <t xml:space="preserve"> ZA 2022. I                                                                                                                                                PROJEKCIJA PLANA ZA  2023. I 2024. GODINU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</si>
</sst>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9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14"/>
      <color indexed="8"/>
      <name val="Arial"/>
      <family val="2"/>
    </font>
    <font>
      <sz val="9"/>
      <color indexed="8"/>
      <name val="MS Sans Serif"/>
      <family val="2"/>
    </font>
    <font>
      <b/>
      <i/>
      <sz val="10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b/>
      <sz val="9"/>
      <color indexed="8"/>
      <name val="MS Sans Serif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25EAD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5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6" fillId="46" borderId="0" applyNumberFormat="0" applyBorder="0" applyAlignment="0" applyProtection="0"/>
    <xf numFmtId="0" fontId="66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4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35" xfId="0" applyNumberFormat="1" applyFont="1" applyFill="1" applyBorder="1" applyAlignment="1" applyProtection="1">
      <alignment horizontal="center" wrapText="1"/>
      <protection/>
    </xf>
    <xf numFmtId="0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3" fontId="34" fillId="0" borderId="35" xfId="0" applyNumberFormat="1" applyFont="1" applyBorder="1" applyAlignment="1">
      <alignment horizontal="right"/>
    </xf>
    <xf numFmtId="3" fontId="34" fillId="0" borderId="3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6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4" xfId="0" applyFont="1" applyFill="1" applyBorder="1" applyAlignment="1">
      <alignment horizontal="left"/>
    </xf>
    <xf numFmtId="3" fontId="34" fillId="7" borderId="35" xfId="0" applyNumberFormat="1" applyFont="1" applyFill="1" applyBorder="1" applyAlignment="1">
      <alignment horizontal="right"/>
    </xf>
    <xf numFmtId="3" fontId="34" fillId="7" borderId="35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35" xfId="0" applyNumberFormat="1" applyFont="1" applyFill="1" applyBorder="1" applyAlignment="1">
      <alignment horizontal="right"/>
    </xf>
    <xf numFmtId="3" fontId="34" fillId="50" borderId="34" xfId="0" applyNumberFormat="1" applyFont="1" applyFill="1" applyBorder="1" applyAlignment="1" quotePrefix="1">
      <alignment horizontal="right"/>
    </xf>
    <xf numFmtId="3" fontId="34" fillId="50" borderId="35" xfId="0" applyNumberFormat="1" applyFont="1" applyFill="1" applyBorder="1" applyAlignment="1" applyProtection="1">
      <alignment horizontal="right" wrapText="1"/>
      <protection/>
    </xf>
    <xf numFmtId="3" fontId="34" fillId="7" borderId="34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3" fontId="21" fillId="0" borderId="20" xfId="0" applyNumberFormat="1" applyFont="1" applyBorder="1" applyAlignment="1">
      <alignment horizontal="right" wrapText="1"/>
    </xf>
    <xf numFmtId="4" fontId="4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85" fillId="0" borderId="0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/>
      <protection/>
    </xf>
    <xf numFmtId="3" fontId="86" fillId="0" borderId="28" xfId="0" applyNumberFormat="1" applyFont="1" applyBorder="1" applyAlignment="1">
      <alignment/>
    </xf>
    <xf numFmtId="0" fontId="86" fillId="0" borderId="0" xfId="0" applyFont="1" applyAlignment="1">
      <alignment/>
    </xf>
    <xf numFmtId="3" fontId="86" fillId="0" borderId="37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  <protection/>
    </xf>
    <xf numFmtId="3" fontId="21" fillId="0" borderId="26" xfId="0" applyNumberFormat="1" applyFont="1" applyBorder="1" applyAlignment="1">
      <alignment horizontal="right"/>
    </xf>
    <xf numFmtId="4" fontId="87" fillId="0" borderId="0" xfId="0" applyNumberFormat="1" applyFont="1" applyFill="1" applyBorder="1" applyAlignment="1" applyProtection="1">
      <alignment/>
      <protection/>
    </xf>
    <xf numFmtId="0" fontId="87" fillId="0" borderId="0" xfId="0" applyNumberFormat="1" applyFont="1" applyFill="1" applyBorder="1" applyAlignment="1" applyProtection="1">
      <alignment/>
      <protection/>
    </xf>
    <xf numFmtId="0" fontId="34" fillId="0" borderId="21" xfId="0" applyNumberFormat="1" applyFont="1" applyFill="1" applyBorder="1" applyAlignment="1" applyProtection="1">
      <alignment horizontal="left"/>
      <protection/>
    </xf>
    <xf numFmtId="0" fontId="24" fillId="35" borderId="35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4" fontId="4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3" fontId="88" fillId="0" borderId="35" xfId="0" applyNumberFormat="1" applyFont="1" applyBorder="1" applyAlignment="1">
      <alignment horizontal="right"/>
    </xf>
    <xf numFmtId="3" fontId="88" fillId="0" borderId="35" xfId="0" applyNumberFormat="1" applyFont="1" applyFill="1" applyBorder="1" applyAlignment="1" applyProtection="1">
      <alignment horizontal="right" wrapText="1"/>
      <protection/>
    </xf>
    <xf numFmtId="0" fontId="41" fillId="35" borderId="35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wrapText="1"/>
      <protection/>
    </xf>
    <xf numFmtId="0" fontId="24" fillId="34" borderId="35" xfId="0" applyNumberFormat="1" applyFont="1" applyFill="1" applyBorder="1" applyAlignment="1" applyProtection="1">
      <alignment horizontal="center" vertical="center" wrapText="1"/>
      <protection/>
    </xf>
    <xf numFmtId="0" fontId="86" fillId="0" borderId="0" xfId="0" applyNumberFormat="1" applyFont="1" applyFill="1" applyBorder="1" applyAlignment="1" applyProtection="1">
      <alignment horizontal="center"/>
      <protection/>
    </xf>
    <xf numFmtId="4" fontId="8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3" fontId="22" fillId="0" borderId="32" xfId="0" applyNumberFormat="1" applyFont="1" applyBorder="1" applyAlignment="1">
      <alignment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89" fillId="0" borderId="0" xfId="0" applyNumberFormat="1" applyFont="1" applyFill="1" applyBorder="1" applyAlignment="1" applyProtection="1">
      <alignment/>
      <protection/>
    </xf>
    <xf numFmtId="0" fontId="89" fillId="0" borderId="0" xfId="0" applyNumberFormat="1" applyFont="1" applyFill="1" applyBorder="1" applyAlignment="1" applyProtection="1">
      <alignment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 horizontal="center"/>
      <protection/>
    </xf>
    <xf numFmtId="4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3" fontId="21" fillId="0" borderId="38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right" vertical="center" wrapText="1"/>
    </xf>
    <xf numFmtId="3" fontId="22" fillId="0" borderId="20" xfId="0" applyNumberFormat="1" applyFont="1" applyBorder="1" applyAlignment="1">
      <alignment horizontal="right" vertical="center" wrapText="1"/>
    </xf>
    <xf numFmtId="3" fontId="22" fillId="0" borderId="38" xfId="0" applyNumberFormat="1" applyFont="1" applyBorder="1" applyAlignment="1">
      <alignment/>
    </xf>
    <xf numFmtId="3" fontId="22" fillId="0" borderId="26" xfId="0" applyNumberFormat="1" applyFont="1" applyBorder="1" applyAlignment="1">
      <alignment horizontal="right"/>
    </xf>
    <xf numFmtId="3" fontId="22" fillId="0" borderId="26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0" fontId="42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0" fontId="84" fillId="0" borderId="0" xfId="0" applyNumberFormat="1" applyFont="1" applyFill="1" applyBorder="1" applyAlignment="1" applyProtection="1">
      <alignment wrapText="1"/>
      <protection/>
    </xf>
    <xf numFmtId="0" fontId="91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4" xfId="0" applyNumberFormat="1" applyFont="1" applyFill="1" applyBorder="1" applyAlignment="1" applyProtection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34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7" fillId="0" borderId="34" xfId="0" applyFont="1" applyFill="1" applyBorder="1" applyAlignment="1" quotePrefix="1">
      <alignment horizontal="left"/>
    </xf>
    <xf numFmtId="0" fontId="37" fillId="0" borderId="34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34" xfId="0" applyFont="1" applyBorder="1" applyAlignment="1" quotePrefix="1">
      <alignment horizontal="left"/>
    </xf>
    <xf numFmtId="0" fontId="37" fillId="7" borderId="34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34" xfId="0" applyNumberFormat="1" applyFont="1" applyFill="1" applyBorder="1" applyAlignment="1" applyProtection="1">
      <alignment horizontal="left" wrapText="1"/>
      <protection/>
    </xf>
    <xf numFmtId="0" fontId="34" fillId="50" borderId="21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34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41" fillId="34" borderId="0" xfId="0" applyNumberFormat="1" applyFont="1" applyFill="1" applyBorder="1" applyAlignment="1" applyProtection="1">
      <alignment wrapText="1"/>
      <protection/>
    </xf>
    <xf numFmtId="0" fontId="46" fillId="34" borderId="0" xfId="0" applyNumberFormat="1" applyFont="1" applyFill="1" applyBorder="1" applyAlignment="1" applyProtection="1">
      <alignment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7" fillId="51" borderId="0" xfId="0" applyNumberFormat="1" applyFont="1" applyFill="1" applyBorder="1" applyAlignment="1" applyProtection="1">
      <alignment wrapText="1"/>
      <protection/>
    </xf>
    <xf numFmtId="0" fontId="0" fillId="51" borderId="0" xfId="0" applyNumberFormat="1" applyFill="1" applyBorder="1" applyAlignment="1" applyProtection="1">
      <alignment/>
      <protection/>
    </xf>
    <xf numFmtId="0" fontId="27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005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005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009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009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G13" sqref="G13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75" customWidth="1"/>
    <col min="5" max="5" width="44.7109375" style="5" customWidth="1"/>
    <col min="6" max="6" width="15.8515625" style="5" bestFit="1" customWidth="1"/>
    <col min="7" max="7" width="17.28125" style="5" customWidth="1"/>
    <col min="8" max="8" width="16.7109375" style="5" customWidth="1"/>
    <col min="9" max="9" width="11.421875" style="5" customWidth="1"/>
    <col min="10" max="10" width="16.28125" style="5" bestFit="1" customWidth="1"/>
    <col min="11" max="11" width="21.7109375" style="5" bestFit="1" customWidth="1"/>
    <col min="12" max="16384" width="11.421875" style="5" customWidth="1"/>
  </cols>
  <sheetData>
    <row r="2" spans="1:8" ht="13.5">
      <c r="A2" s="163"/>
      <c r="B2" s="163"/>
      <c r="C2" s="163"/>
      <c r="D2" s="163"/>
      <c r="E2" s="163"/>
      <c r="F2" s="163"/>
      <c r="G2" s="163"/>
      <c r="H2" s="163"/>
    </row>
    <row r="3" spans="1:8" ht="48" customHeight="1">
      <c r="A3" s="164" t="s">
        <v>88</v>
      </c>
      <c r="B3" s="164"/>
      <c r="C3" s="164"/>
      <c r="D3" s="164"/>
      <c r="E3" s="164"/>
      <c r="F3" s="164"/>
      <c r="G3" s="164"/>
      <c r="H3" s="164"/>
    </row>
    <row r="4" spans="1:8" s="62" customFormat="1" ht="26.25" customHeight="1">
      <c r="A4" s="164" t="s">
        <v>36</v>
      </c>
      <c r="B4" s="164"/>
      <c r="C4" s="164"/>
      <c r="D4" s="164"/>
      <c r="E4" s="164"/>
      <c r="F4" s="164"/>
      <c r="G4" s="165"/>
      <c r="H4" s="165"/>
    </row>
    <row r="5" spans="1:5" ht="15.75" customHeight="1">
      <c r="A5" s="63"/>
      <c r="B5" s="64"/>
      <c r="C5" s="64"/>
      <c r="D5" s="64"/>
      <c r="E5" s="64"/>
    </row>
    <row r="6" spans="1:9" ht="27.75" customHeight="1">
      <c r="A6" s="65"/>
      <c r="B6" s="66"/>
      <c r="C6" s="66"/>
      <c r="D6" s="67"/>
      <c r="E6" s="119" t="s">
        <v>42</v>
      </c>
      <c r="F6" s="69" t="s">
        <v>79</v>
      </c>
      <c r="G6" s="69" t="s">
        <v>80</v>
      </c>
      <c r="H6" s="70" t="s">
        <v>81</v>
      </c>
      <c r="I6" s="71"/>
    </row>
    <row r="7" spans="1:9" ht="27.75" customHeight="1">
      <c r="A7" s="166" t="s">
        <v>38</v>
      </c>
      <c r="B7" s="167"/>
      <c r="C7" s="167"/>
      <c r="D7" s="167"/>
      <c r="E7" s="168"/>
      <c r="F7" s="87">
        <f>+F8+F9</f>
        <v>11537601</v>
      </c>
      <c r="G7" s="87">
        <f>G8</f>
        <v>10513435</v>
      </c>
      <c r="H7" s="87">
        <f>H8</f>
        <v>10513435</v>
      </c>
      <c r="I7" s="84"/>
    </row>
    <row r="8" spans="1:8" ht="22.5" customHeight="1">
      <c r="A8" s="169" t="s">
        <v>0</v>
      </c>
      <c r="B8" s="170"/>
      <c r="C8" s="170"/>
      <c r="D8" s="170"/>
      <c r="E8" s="171"/>
      <c r="F8" s="90">
        <v>11537601</v>
      </c>
      <c r="G8" s="90">
        <v>10513435</v>
      </c>
      <c r="H8" s="90">
        <v>10513435</v>
      </c>
    </row>
    <row r="9" spans="1:8" ht="22.5" customHeight="1">
      <c r="A9" s="172" t="s">
        <v>40</v>
      </c>
      <c r="B9" s="171"/>
      <c r="C9" s="171"/>
      <c r="D9" s="171"/>
      <c r="E9" s="171"/>
      <c r="F9" s="90">
        <v>0</v>
      </c>
      <c r="G9" s="90">
        <v>0</v>
      </c>
      <c r="H9" s="90">
        <v>0</v>
      </c>
    </row>
    <row r="10" spans="1:8" ht="22.5" customHeight="1">
      <c r="A10" s="86" t="s">
        <v>39</v>
      </c>
      <c r="B10" s="89"/>
      <c r="C10" s="89"/>
      <c r="D10" s="89"/>
      <c r="E10" s="89"/>
      <c r="F10" s="87">
        <f>F11+F12+F13</f>
        <v>11701131</v>
      </c>
      <c r="G10" s="87">
        <f>+G11+G12</f>
        <v>10513435</v>
      </c>
      <c r="H10" s="87">
        <f>+H11+H12</f>
        <v>10513435</v>
      </c>
    </row>
    <row r="11" spans="1:10" ht="22.5" customHeight="1">
      <c r="A11" s="173" t="s">
        <v>1</v>
      </c>
      <c r="B11" s="170"/>
      <c r="C11" s="170"/>
      <c r="D11" s="170"/>
      <c r="E11" s="174"/>
      <c r="F11" s="90">
        <v>11377601</v>
      </c>
      <c r="G11" s="90">
        <v>10403435</v>
      </c>
      <c r="H11" s="73">
        <v>10403435</v>
      </c>
      <c r="I11" s="52"/>
      <c r="J11" s="52"/>
    </row>
    <row r="12" spans="1:10" ht="22.5" customHeight="1">
      <c r="A12" s="175" t="s">
        <v>43</v>
      </c>
      <c r="B12" s="171"/>
      <c r="C12" s="171"/>
      <c r="D12" s="171"/>
      <c r="E12" s="171"/>
      <c r="F12" s="124">
        <v>160000</v>
      </c>
      <c r="G12" s="124">
        <v>110000</v>
      </c>
      <c r="H12" s="125">
        <v>110000</v>
      </c>
      <c r="I12" s="52"/>
      <c r="J12" s="52"/>
    </row>
    <row r="13" spans="1:10" ht="22.5" customHeight="1">
      <c r="A13" s="176" t="s">
        <v>2</v>
      </c>
      <c r="B13" s="167"/>
      <c r="C13" s="167"/>
      <c r="D13" s="167"/>
      <c r="E13" s="167"/>
      <c r="F13" s="88">
        <v>163530</v>
      </c>
      <c r="G13" s="88"/>
      <c r="H13" s="88"/>
      <c r="J13" s="52"/>
    </row>
    <row r="14" spans="1:8" ht="25.5" customHeight="1">
      <c r="A14" s="164"/>
      <c r="B14" s="177"/>
      <c r="C14" s="177"/>
      <c r="D14" s="177"/>
      <c r="E14" s="177"/>
      <c r="F14" s="178"/>
      <c r="G14" s="178"/>
      <c r="H14" s="178"/>
    </row>
    <row r="15" spans="1:10" ht="27.75" customHeight="1">
      <c r="A15" s="65"/>
      <c r="B15" s="66"/>
      <c r="C15" s="66"/>
      <c r="D15" s="67"/>
      <c r="E15" s="68"/>
      <c r="F15" s="69" t="s">
        <v>79</v>
      </c>
      <c r="G15" s="69" t="s">
        <v>80</v>
      </c>
      <c r="H15" s="70" t="s">
        <v>81</v>
      </c>
      <c r="J15" s="52"/>
    </row>
    <row r="16" spans="1:10" ht="30.75" customHeight="1">
      <c r="A16" s="179" t="s">
        <v>44</v>
      </c>
      <c r="B16" s="180"/>
      <c r="C16" s="180"/>
      <c r="D16" s="180"/>
      <c r="E16" s="181"/>
      <c r="F16" s="91">
        <v>0</v>
      </c>
      <c r="G16" s="91">
        <v>0</v>
      </c>
      <c r="H16" s="92">
        <v>0</v>
      </c>
      <c r="J16" s="52"/>
    </row>
    <row r="17" spans="1:10" ht="34.5" customHeight="1">
      <c r="A17" s="182" t="s">
        <v>45</v>
      </c>
      <c r="B17" s="183"/>
      <c r="C17" s="183"/>
      <c r="D17" s="183"/>
      <c r="E17" s="184"/>
      <c r="F17" s="93">
        <v>0</v>
      </c>
      <c r="G17" s="93">
        <v>0</v>
      </c>
      <c r="H17" s="88">
        <v>0</v>
      </c>
      <c r="J17" s="52"/>
    </row>
    <row r="18" spans="1:10" s="57" customFormat="1" ht="25.5" customHeight="1">
      <c r="A18" s="187"/>
      <c r="B18" s="177"/>
      <c r="C18" s="177"/>
      <c r="D18" s="177"/>
      <c r="E18" s="177"/>
      <c r="F18" s="178"/>
      <c r="G18" s="178"/>
      <c r="H18" s="178"/>
      <c r="J18" s="94"/>
    </row>
    <row r="19" spans="1:11" s="57" customFormat="1" ht="27.75" customHeight="1">
      <c r="A19" s="65"/>
      <c r="B19" s="66"/>
      <c r="C19" s="66"/>
      <c r="D19" s="67"/>
      <c r="E19" s="68"/>
      <c r="F19" s="69" t="s">
        <v>79</v>
      </c>
      <c r="G19" s="69" t="s">
        <v>80</v>
      </c>
      <c r="H19" s="70" t="s">
        <v>81</v>
      </c>
      <c r="J19" s="94"/>
      <c r="K19" s="94"/>
    </row>
    <row r="20" spans="1:10" s="57" customFormat="1" ht="22.5" customHeight="1">
      <c r="A20" s="169" t="s">
        <v>3</v>
      </c>
      <c r="B20" s="170"/>
      <c r="C20" s="170"/>
      <c r="D20" s="170"/>
      <c r="E20" s="170"/>
      <c r="F20" s="72"/>
      <c r="G20" s="72"/>
      <c r="H20" s="72"/>
      <c r="J20" s="94"/>
    </row>
    <row r="21" spans="1:8" s="57" customFormat="1" ht="33.75" customHeight="1">
      <c r="A21" s="169" t="s">
        <v>4</v>
      </c>
      <c r="B21" s="170"/>
      <c r="C21" s="170"/>
      <c r="D21" s="170"/>
      <c r="E21" s="170"/>
      <c r="F21" s="72"/>
      <c r="G21" s="72"/>
      <c r="H21" s="72"/>
    </row>
    <row r="22" spans="1:11" s="57" customFormat="1" ht="22.5" customHeight="1">
      <c r="A22" s="176" t="s">
        <v>5</v>
      </c>
      <c r="B22" s="167"/>
      <c r="C22" s="167"/>
      <c r="D22" s="167"/>
      <c r="E22" s="167"/>
      <c r="F22" s="87">
        <f>F20-F21</f>
        <v>0</v>
      </c>
      <c r="G22" s="87">
        <f>G20-G21</f>
        <v>0</v>
      </c>
      <c r="H22" s="87">
        <f>H20-H21</f>
        <v>0</v>
      </c>
      <c r="J22" s="95"/>
      <c r="K22" s="94"/>
    </row>
    <row r="23" spans="1:8" s="57" customFormat="1" ht="25.5" customHeight="1">
      <c r="A23" s="187"/>
      <c r="B23" s="177"/>
      <c r="C23" s="177"/>
      <c r="D23" s="177"/>
      <c r="E23" s="177"/>
      <c r="F23" s="178"/>
      <c r="G23" s="178"/>
      <c r="H23" s="178"/>
    </row>
    <row r="24" spans="1:8" s="57" customFormat="1" ht="22.5" customHeight="1">
      <c r="A24" s="173" t="s">
        <v>6</v>
      </c>
      <c r="B24" s="170"/>
      <c r="C24" s="170"/>
      <c r="D24" s="170"/>
      <c r="E24" s="170"/>
      <c r="F24" s="72" t="str">
        <f>IF((F13+F17+F22)&lt;&gt;0,"NESLAGANJE ZBROJA",(F13+F17+F22))</f>
        <v>NESLAGANJE ZBROJA</v>
      </c>
      <c r="G24" s="72">
        <f>IF((G13+G17+G22)&lt;&gt;0,"NESLAGANJE ZBROJA",(G13+G17+G22))</f>
        <v>0</v>
      </c>
      <c r="H24" s="72">
        <f>IF((H13+H17+H22)&lt;&gt;0,"NESLAGANJE ZBROJA",(H13+H17+H22))</f>
        <v>0</v>
      </c>
    </row>
    <row r="25" spans="1:5" s="57" customFormat="1" ht="18" customHeight="1">
      <c r="A25" s="74"/>
      <c r="B25" s="64"/>
      <c r="C25" s="64"/>
      <c r="D25" s="64"/>
      <c r="E25" s="64"/>
    </row>
    <row r="26" spans="1:8" ht="42" customHeight="1">
      <c r="A26" s="185" t="s">
        <v>46</v>
      </c>
      <c r="B26" s="186"/>
      <c r="C26" s="186"/>
      <c r="D26" s="186"/>
      <c r="E26" s="186"/>
      <c r="F26" s="186"/>
      <c r="G26" s="186"/>
      <c r="H26" s="186"/>
    </row>
    <row r="27" ht="12.75">
      <c r="E27" s="96"/>
    </row>
    <row r="31" spans="6:8" ht="12.75">
      <c r="F31" s="52"/>
      <c r="G31" s="52"/>
      <c r="H31" s="52"/>
    </row>
    <row r="32" spans="6:8" ht="12.75">
      <c r="F32" s="52"/>
      <c r="G32" s="52"/>
      <c r="H32" s="52"/>
    </row>
    <row r="33" spans="5:8" ht="12.75">
      <c r="E33" s="97"/>
      <c r="F33" s="54"/>
      <c r="G33" s="54"/>
      <c r="H33" s="54"/>
    </row>
    <row r="34" spans="5:8" ht="12.75">
      <c r="E34" s="97"/>
      <c r="F34" s="52"/>
      <c r="G34" s="52"/>
      <c r="H34" s="52"/>
    </row>
    <row r="35" spans="5:8" ht="12.75">
      <c r="E35" s="97"/>
      <c r="F35" s="52"/>
      <c r="G35" s="52"/>
      <c r="H35" s="52"/>
    </row>
    <row r="36" spans="5:8" ht="12.75">
      <c r="E36" s="97"/>
      <c r="F36" s="52"/>
      <c r="G36" s="52"/>
      <c r="H36" s="52"/>
    </row>
    <row r="37" spans="5:8" ht="12.75">
      <c r="E37" s="97"/>
      <c r="F37" s="52"/>
      <c r="G37" s="52"/>
      <c r="H37" s="52"/>
    </row>
    <row r="38" ht="12.75">
      <c r="E38" s="97"/>
    </row>
    <row r="43" ht="12.75">
      <c r="F43" s="52"/>
    </row>
    <row r="44" ht="12.75">
      <c r="F44" s="52"/>
    </row>
    <row r="45" ht="12.75">
      <c r="F45" s="5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="120" zoomScaleSheetLayoutView="120" zoomScalePageLayoutView="0" workbookViewId="0" topLeftCell="A2">
      <selection activeCell="D12" sqref="D12"/>
    </sheetView>
  </sheetViews>
  <sheetFormatPr defaultColWidth="11.421875" defaultRowHeight="12.75"/>
  <cols>
    <col min="1" max="1" width="16.00390625" style="27" customWidth="1"/>
    <col min="2" max="3" width="17.57421875" style="27" customWidth="1"/>
    <col min="4" max="4" width="17.57421875" style="58" customWidth="1"/>
    <col min="5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24" customHeight="1">
      <c r="A1" s="164" t="s">
        <v>59</v>
      </c>
      <c r="B1" s="164"/>
      <c r="C1" s="164"/>
      <c r="D1" s="164"/>
      <c r="E1" s="164"/>
      <c r="F1" s="164"/>
      <c r="G1" s="164"/>
      <c r="H1" s="164"/>
    </row>
    <row r="2" spans="1:8" s="1" customFormat="1" ht="13.5" thickBot="1">
      <c r="A2" s="11"/>
      <c r="H2" s="12" t="s">
        <v>7</v>
      </c>
    </row>
    <row r="3" spans="1:8" s="1" customFormat="1" ht="27" thickBot="1">
      <c r="A3" s="80" t="s">
        <v>8</v>
      </c>
      <c r="B3" s="191" t="s">
        <v>52</v>
      </c>
      <c r="C3" s="192"/>
      <c r="D3" s="192"/>
      <c r="E3" s="192"/>
      <c r="F3" s="192"/>
      <c r="G3" s="192"/>
      <c r="H3" s="193"/>
    </row>
    <row r="4" spans="1:8" s="1" customFormat="1" ht="66" thickBot="1">
      <c r="A4" s="81" t="s">
        <v>9</v>
      </c>
      <c r="B4" s="13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41</v>
      </c>
      <c r="H4" s="15" t="s">
        <v>16</v>
      </c>
    </row>
    <row r="5" spans="1:8" s="113" customFormat="1" ht="12.75">
      <c r="A5" s="3">
        <v>632</v>
      </c>
      <c r="B5" s="150"/>
      <c r="C5" s="4"/>
      <c r="D5" s="101" t="s">
        <v>42</v>
      </c>
      <c r="E5" s="151">
        <v>821000</v>
      </c>
      <c r="F5" s="146"/>
      <c r="G5" s="147"/>
      <c r="H5" s="114"/>
    </row>
    <row r="6" spans="1:8" s="1" customFormat="1" ht="12.75">
      <c r="A6" s="16">
        <v>636</v>
      </c>
      <c r="B6" s="152">
        <v>9385333</v>
      </c>
      <c r="C6" s="17"/>
      <c r="D6" s="17"/>
      <c r="E6" s="116">
        <v>185000</v>
      </c>
      <c r="F6" s="17"/>
      <c r="G6" s="18"/>
      <c r="H6" s="112"/>
    </row>
    <row r="7" spans="1:8" s="1" customFormat="1" ht="12.75">
      <c r="A7" s="16">
        <v>638</v>
      </c>
      <c r="B7" s="144"/>
      <c r="C7" s="17"/>
      <c r="D7" s="17"/>
      <c r="E7" s="153">
        <v>219113</v>
      </c>
      <c r="F7" s="17"/>
      <c r="G7" s="18"/>
      <c r="H7" s="19"/>
    </row>
    <row r="8" spans="1:8" s="113" customFormat="1" ht="14.25" customHeight="1">
      <c r="A8" s="16">
        <v>641</v>
      </c>
      <c r="B8" s="144"/>
      <c r="C8" s="17">
        <v>20</v>
      </c>
      <c r="D8" s="17"/>
      <c r="E8" s="17"/>
      <c r="F8" s="17"/>
      <c r="G8" s="18"/>
      <c r="H8" s="112"/>
    </row>
    <row r="9" spans="1:8" s="1" customFormat="1" ht="12.75">
      <c r="A9" s="16">
        <v>162</v>
      </c>
      <c r="B9" s="144"/>
      <c r="C9" s="17"/>
      <c r="D9" s="17">
        <v>192000</v>
      </c>
      <c r="E9" s="154"/>
      <c r="F9" s="17"/>
      <c r="G9" s="18"/>
      <c r="H9" s="19"/>
    </row>
    <row r="10" spans="1:8" s="113" customFormat="1" ht="12.75">
      <c r="A10" s="16">
        <v>661</v>
      </c>
      <c r="B10" s="144"/>
      <c r="C10" s="17">
        <v>5000</v>
      </c>
      <c r="D10" s="17"/>
      <c r="E10" s="17"/>
      <c r="F10" s="17"/>
      <c r="G10" s="18"/>
      <c r="H10" s="112"/>
    </row>
    <row r="11" spans="1:8" s="113" customFormat="1" ht="12.75">
      <c r="A11" s="16">
        <v>663</v>
      </c>
      <c r="B11" s="144"/>
      <c r="C11" s="17"/>
      <c r="D11" s="17"/>
      <c r="E11" s="17"/>
      <c r="F11" s="17">
        <v>5000</v>
      </c>
      <c r="G11" s="18"/>
      <c r="H11" s="112"/>
    </row>
    <row r="12" spans="1:8" s="113" customFormat="1" ht="12.75">
      <c r="A12" s="16">
        <v>671</v>
      </c>
      <c r="B12" s="152">
        <v>725135</v>
      </c>
      <c r="C12" s="17"/>
      <c r="D12" s="17"/>
      <c r="E12" s="17"/>
      <c r="F12" s="17"/>
      <c r="G12" s="18"/>
      <c r="H12" s="112"/>
    </row>
    <row r="13" spans="1:8" s="113" customFormat="1" ht="12.75">
      <c r="A13" s="16">
        <v>683</v>
      </c>
      <c r="B13" s="144"/>
      <c r="C13" s="17"/>
      <c r="D13" s="17"/>
      <c r="E13" s="17"/>
      <c r="F13" s="17"/>
      <c r="G13" s="18"/>
      <c r="H13" s="112"/>
    </row>
    <row r="14" spans="1:8" s="1" customFormat="1" ht="12.75">
      <c r="A14" s="16">
        <v>721</v>
      </c>
      <c r="B14" s="144"/>
      <c r="C14" s="17"/>
      <c r="D14" s="17"/>
      <c r="E14" s="17"/>
      <c r="F14" s="17"/>
      <c r="G14" s="18" t="s">
        <v>42</v>
      </c>
      <c r="H14" s="19"/>
    </row>
    <row r="15" spans="1:8" s="1" customFormat="1" ht="13.5" thickBot="1">
      <c r="A15" s="16">
        <v>922</v>
      </c>
      <c r="B15" s="155"/>
      <c r="C15" s="20"/>
      <c r="D15" s="20"/>
      <c r="E15" s="156">
        <v>163530</v>
      </c>
      <c r="F15" s="20"/>
      <c r="G15" s="21"/>
      <c r="H15" s="22"/>
    </row>
    <row r="16" spans="1:8" s="1" customFormat="1" ht="30" customHeight="1" thickBot="1">
      <c r="A16" s="23" t="s">
        <v>17</v>
      </c>
      <c r="B16" s="157">
        <f>SUM(B5:B15)</f>
        <v>10110468</v>
      </c>
      <c r="C16" s="24">
        <f>SUM(C5:C15)</f>
        <v>5020</v>
      </c>
      <c r="D16" s="149">
        <f>SUM(D5:D15)</f>
        <v>192000</v>
      </c>
      <c r="E16" s="132">
        <f>SUM(E5:E15)</f>
        <v>1388643</v>
      </c>
      <c r="F16" s="149">
        <f>SUM(F5:F15)</f>
        <v>5000</v>
      </c>
      <c r="G16" s="24">
        <v>0</v>
      </c>
      <c r="H16" s="25">
        <v>0</v>
      </c>
    </row>
    <row r="17" spans="1:8" s="1" customFormat="1" ht="28.5" customHeight="1" thickBot="1">
      <c r="A17" s="23" t="s">
        <v>53</v>
      </c>
      <c r="B17" s="188">
        <f>B16+C16+D16+E16+F16+G16+H16</f>
        <v>11701131</v>
      </c>
      <c r="C17" s="189"/>
      <c r="D17" s="189"/>
      <c r="E17" s="189"/>
      <c r="F17" s="189"/>
      <c r="G17" s="189"/>
      <c r="H17" s="190"/>
    </row>
    <row r="18" spans="1:8" ht="13.5" thickBot="1">
      <c r="A18" s="8"/>
      <c r="B18" s="8"/>
      <c r="C18" s="8"/>
      <c r="D18" s="9"/>
      <c r="E18" s="26"/>
      <c r="H18" s="12"/>
    </row>
    <row r="19" spans="1:8" ht="24" customHeight="1" thickBot="1">
      <c r="A19" s="82" t="s">
        <v>8</v>
      </c>
      <c r="B19" s="191" t="s">
        <v>55</v>
      </c>
      <c r="C19" s="192"/>
      <c r="D19" s="192"/>
      <c r="E19" s="192"/>
      <c r="F19" s="192"/>
      <c r="G19" s="192"/>
      <c r="H19" s="193"/>
    </row>
    <row r="20" spans="1:8" ht="66" thickBot="1">
      <c r="A20" s="83" t="s">
        <v>9</v>
      </c>
      <c r="B20" s="13" t="s">
        <v>10</v>
      </c>
      <c r="C20" s="14" t="s">
        <v>11</v>
      </c>
      <c r="D20" s="14" t="s">
        <v>12</v>
      </c>
      <c r="E20" s="14" t="s">
        <v>13</v>
      </c>
      <c r="F20" s="14" t="s">
        <v>14</v>
      </c>
      <c r="G20" s="14" t="s">
        <v>41</v>
      </c>
      <c r="H20" s="15" t="s">
        <v>16</v>
      </c>
    </row>
    <row r="21" spans="1:8" ht="12.75">
      <c r="A21" s="3">
        <v>63</v>
      </c>
      <c r="B21" s="144">
        <v>9373350</v>
      </c>
      <c r="C21" s="4"/>
      <c r="D21" s="101"/>
      <c r="E21" s="145">
        <v>215000</v>
      </c>
      <c r="F21" s="146"/>
      <c r="G21" s="147"/>
      <c r="H21" s="147"/>
    </row>
    <row r="22" spans="1:8" ht="12.75">
      <c r="A22" s="16">
        <v>64</v>
      </c>
      <c r="B22" s="144"/>
      <c r="C22" s="17">
        <v>20</v>
      </c>
      <c r="D22" s="17"/>
      <c r="E22" s="17"/>
      <c r="F22" s="17"/>
      <c r="G22" s="18"/>
      <c r="H22" s="18"/>
    </row>
    <row r="23" spans="1:8" ht="12.75">
      <c r="A23" s="16">
        <v>65</v>
      </c>
      <c r="B23" s="144"/>
      <c r="C23" s="17"/>
      <c r="D23" s="17">
        <v>192000</v>
      </c>
      <c r="E23" s="17"/>
      <c r="F23" s="17"/>
      <c r="G23" s="18"/>
      <c r="H23" s="18"/>
    </row>
    <row r="24" spans="1:8" ht="12.75">
      <c r="A24" s="16">
        <v>66</v>
      </c>
      <c r="B24" s="144"/>
      <c r="C24" s="17">
        <v>5000</v>
      </c>
      <c r="D24" s="17"/>
      <c r="E24" s="17"/>
      <c r="F24" s="17">
        <v>5000</v>
      </c>
      <c r="G24" s="18"/>
      <c r="H24" s="18"/>
    </row>
    <row r="25" spans="1:8" ht="12.75">
      <c r="A25" s="16">
        <v>67</v>
      </c>
      <c r="B25" s="144">
        <v>723065</v>
      </c>
      <c r="C25" s="17"/>
      <c r="D25" s="17"/>
      <c r="E25" s="17"/>
      <c r="F25" s="17"/>
      <c r="G25" s="18"/>
      <c r="H25" s="18"/>
    </row>
    <row r="26" spans="1:8" ht="12.75">
      <c r="A26" s="16">
        <v>72</v>
      </c>
      <c r="B26" s="144"/>
      <c r="C26" s="17"/>
      <c r="D26" s="17"/>
      <c r="E26" s="17"/>
      <c r="F26" s="17"/>
      <c r="G26" s="18"/>
      <c r="H26" s="18"/>
    </row>
    <row r="27" spans="1:8" ht="13.5" thickBot="1">
      <c r="A27" s="16">
        <v>92</v>
      </c>
      <c r="B27" s="144"/>
      <c r="C27" s="17"/>
      <c r="D27" s="17"/>
      <c r="E27" s="17"/>
      <c r="F27" s="17"/>
      <c r="G27" s="18"/>
      <c r="H27" s="18"/>
    </row>
    <row r="28" spans="1:8" s="1" customFormat="1" ht="30" customHeight="1" thickBot="1">
      <c r="A28" s="23" t="s">
        <v>17</v>
      </c>
      <c r="B28" s="148">
        <f>SUM(B21:B27)</f>
        <v>10096415</v>
      </c>
      <c r="C28" s="24">
        <f>SUM(C21:C27)</f>
        <v>5020</v>
      </c>
      <c r="D28" s="149">
        <f>SUM(D21:D27)</f>
        <v>192000</v>
      </c>
      <c r="E28" s="24">
        <f>SUM(E21:E27)</f>
        <v>215000</v>
      </c>
      <c r="F28" s="149">
        <f>SUM(F21:F27)</f>
        <v>5000</v>
      </c>
      <c r="G28" s="24">
        <v>0</v>
      </c>
      <c r="H28" s="25">
        <f>SUM(H21:H27)</f>
        <v>0</v>
      </c>
    </row>
    <row r="29" spans="1:8" s="1" customFormat="1" ht="28.5" customHeight="1" thickBot="1">
      <c r="A29" s="23" t="s">
        <v>56</v>
      </c>
      <c r="B29" s="188">
        <f>B28+C28+D28+E28+F28+G28+H28</f>
        <v>10513435</v>
      </c>
      <c r="C29" s="189"/>
      <c r="D29" s="189"/>
      <c r="E29" s="189"/>
      <c r="F29" s="189"/>
      <c r="G29" s="189"/>
      <c r="H29" s="190"/>
    </row>
    <row r="30" spans="4:5" ht="13.5" thickBot="1">
      <c r="D30" s="28"/>
      <c r="E30" s="29"/>
    </row>
    <row r="31" spans="1:8" ht="27" thickBot="1">
      <c r="A31" s="82" t="s">
        <v>8</v>
      </c>
      <c r="B31" s="191" t="s">
        <v>73</v>
      </c>
      <c r="C31" s="192"/>
      <c r="D31" s="192"/>
      <c r="E31" s="192"/>
      <c r="F31" s="192"/>
      <c r="G31" s="192"/>
      <c r="H31" s="193"/>
    </row>
    <row r="32" spans="1:8" ht="66" thickBot="1">
      <c r="A32" s="83" t="s">
        <v>9</v>
      </c>
      <c r="B32" s="13" t="s">
        <v>10</v>
      </c>
      <c r="C32" s="14" t="s">
        <v>11</v>
      </c>
      <c r="D32" s="14" t="s">
        <v>12</v>
      </c>
      <c r="E32" s="14" t="s">
        <v>13</v>
      </c>
      <c r="F32" s="14" t="s">
        <v>14</v>
      </c>
      <c r="G32" s="14" t="s">
        <v>41</v>
      </c>
      <c r="H32" s="15" t="s">
        <v>16</v>
      </c>
    </row>
    <row r="33" spans="1:8" ht="12.75">
      <c r="A33" s="3">
        <v>63</v>
      </c>
      <c r="B33" s="144">
        <v>9373350</v>
      </c>
      <c r="C33" s="4"/>
      <c r="D33" s="101"/>
      <c r="E33" s="145">
        <v>215000</v>
      </c>
      <c r="F33" s="146"/>
      <c r="G33" s="147"/>
      <c r="H33" s="147"/>
    </row>
    <row r="34" spans="1:8" ht="12.75">
      <c r="A34" s="16">
        <v>64</v>
      </c>
      <c r="B34" s="144"/>
      <c r="C34" s="17">
        <v>20</v>
      </c>
      <c r="D34" s="17"/>
      <c r="E34" s="17"/>
      <c r="F34" s="17"/>
      <c r="G34" s="18"/>
      <c r="H34" s="18"/>
    </row>
    <row r="35" spans="1:8" ht="12.75">
      <c r="A35" s="16">
        <v>65</v>
      </c>
      <c r="B35" s="144"/>
      <c r="C35" s="17"/>
      <c r="D35" s="17">
        <v>192000</v>
      </c>
      <c r="E35" s="17"/>
      <c r="F35" s="17"/>
      <c r="G35" s="18"/>
      <c r="H35" s="18"/>
    </row>
    <row r="36" spans="1:8" ht="12.75">
      <c r="A36" s="16">
        <v>66</v>
      </c>
      <c r="B36" s="144"/>
      <c r="C36" s="17">
        <v>5000</v>
      </c>
      <c r="D36" s="17"/>
      <c r="E36" s="17"/>
      <c r="F36" s="17">
        <v>5000</v>
      </c>
      <c r="G36" s="18"/>
      <c r="H36" s="18"/>
    </row>
    <row r="37" spans="1:8" ht="13.5" customHeight="1">
      <c r="A37" s="16">
        <v>67</v>
      </c>
      <c r="B37" s="144">
        <v>723065</v>
      </c>
      <c r="C37" s="17"/>
      <c r="D37" s="17"/>
      <c r="E37" s="17"/>
      <c r="F37" s="17"/>
      <c r="G37" s="18"/>
      <c r="H37" s="18"/>
    </row>
    <row r="38" spans="1:8" ht="13.5" customHeight="1">
      <c r="A38" s="16">
        <v>72</v>
      </c>
      <c r="B38" s="144"/>
      <c r="C38" s="17"/>
      <c r="D38" s="17"/>
      <c r="E38" s="17"/>
      <c r="F38" s="17"/>
      <c r="G38" s="18"/>
      <c r="H38" s="18"/>
    </row>
    <row r="39" spans="1:8" ht="13.5" customHeight="1" thickBot="1">
      <c r="A39" s="16">
        <v>92</v>
      </c>
      <c r="B39" s="144"/>
      <c r="C39" s="17"/>
      <c r="D39" s="17"/>
      <c r="E39" s="17"/>
      <c r="F39" s="17"/>
      <c r="G39" s="18"/>
      <c r="H39" s="18"/>
    </row>
    <row r="40" spans="1:8" s="1" customFormat="1" ht="30" customHeight="1" thickBot="1">
      <c r="A40" s="23" t="s">
        <v>17</v>
      </c>
      <c r="B40" s="148">
        <f>SUM(B33:B39)</f>
        <v>10096415</v>
      </c>
      <c r="C40" s="24">
        <f>SUM(C33:C39)</f>
        <v>5020</v>
      </c>
      <c r="D40" s="149">
        <f>SUM(D33:D39)</f>
        <v>192000</v>
      </c>
      <c r="E40" s="24">
        <f>SUM(E33:E39)</f>
        <v>215000</v>
      </c>
      <c r="F40" s="149">
        <f>SUM(F33:F39)</f>
        <v>5000</v>
      </c>
      <c r="G40" s="24">
        <v>0</v>
      </c>
      <c r="H40" s="25">
        <v>0</v>
      </c>
    </row>
    <row r="41" spans="1:8" s="1" customFormat="1" ht="28.5" customHeight="1" thickBot="1">
      <c r="A41" s="23" t="s">
        <v>74</v>
      </c>
      <c r="B41" s="188">
        <f>B40+C40+D40+E40+F40+G40+H40</f>
        <v>10513435</v>
      </c>
      <c r="C41" s="189"/>
      <c r="D41" s="189"/>
      <c r="E41" s="189"/>
      <c r="F41" s="189"/>
      <c r="G41" s="189"/>
      <c r="H41" s="190"/>
    </row>
    <row r="42" spans="3:5" ht="13.5" customHeight="1">
      <c r="C42" s="30"/>
      <c r="D42" s="28"/>
      <c r="E42" s="31"/>
    </row>
    <row r="43" spans="3:5" ht="13.5" customHeight="1">
      <c r="C43" s="30"/>
      <c r="D43" s="32"/>
      <c r="E43" s="33"/>
    </row>
    <row r="44" spans="4:5" ht="13.5" customHeight="1">
      <c r="D44" s="34"/>
      <c r="E44" s="35"/>
    </row>
    <row r="45" spans="4:5" ht="13.5" customHeight="1">
      <c r="D45" s="36"/>
      <c r="E45" s="37"/>
    </row>
    <row r="46" spans="4:5" ht="13.5" customHeight="1">
      <c r="D46" s="28"/>
      <c r="E46" s="29"/>
    </row>
    <row r="47" spans="3:5" ht="28.5" customHeight="1">
      <c r="C47" s="30"/>
      <c r="D47" s="28"/>
      <c r="E47" s="38"/>
    </row>
    <row r="48" spans="3:5" ht="13.5" customHeight="1">
      <c r="C48" s="30"/>
      <c r="D48" s="28"/>
      <c r="E48" s="33"/>
    </row>
    <row r="49" spans="4:5" ht="13.5" customHeight="1">
      <c r="D49" s="28"/>
      <c r="E49" s="29"/>
    </row>
    <row r="50" spans="4:5" ht="13.5" customHeight="1">
      <c r="D50" s="28"/>
      <c r="E50" s="37"/>
    </row>
    <row r="51" spans="4:5" ht="13.5" customHeight="1">
      <c r="D51" s="28"/>
      <c r="E51" s="29"/>
    </row>
    <row r="52" spans="4:5" ht="22.5" customHeight="1">
      <c r="D52" s="28"/>
      <c r="E52" s="39"/>
    </row>
    <row r="53" spans="4:5" ht="13.5" customHeight="1">
      <c r="D53" s="34"/>
      <c r="E53" s="35"/>
    </row>
    <row r="54" spans="2:5" ht="13.5" customHeight="1">
      <c r="B54" s="30"/>
      <c r="D54" s="34"/>
      <c r="E54" s="40"/>
    </row>
    <row r="55" spans="3:5" ht="13.5" customHeight="1">
      <c r="C55" s="30"/>
      <c r="D55" s="34"/>
      <c r="E55" s="41"/>
    </row>
    <row r="56" spans="3:5" ht="13.5" customHeight="1">
      <c r="C56" s="30"/>
      <c r="D56" s="36"/>
      <c r="E56" s="33"/>
    </row>
    <row r="57" spans="4:5" ht="13.5" customHeight="1">
      <c r="D57" s="28"/>
      <c r="E57" s="29"/>
    </row>
    <row r="58" spans="2:5" ht="13.5" customHeight="1">
      <c r="B58" s="30"/>
      <c r="D58" s="28"/>
      <c r="E58" s="31"/>
    </row>
    <row r="59" spans="3:5" ht="13.5" customHeight="1">
      <c r="C59" s="30"/>
      <c r="D59" s="28"/>
      <c r="E59" s="40"/>
    </row>
    <row r="60" spans="3:5" ht="13.5" customHeight="1">
      <c r="C60" s="30"/>
      <c r="D60" s="36"/>
      <c r="E60" s="33"/>
    </row>
    <row r="61" spans="4:5" ht="13.5" customHeight="1">
      <c r="D61" s="34"/>
      <c r="E61" s="29"/>
    </row>
    <row r="62" spans="3:5" ht="13.5" customHeight="1">
      <c r="C62" s="30"/>
      <c r="D62" s="34"/>
      <c r="E62" s="40"/>
    </row>
    <row r="63" spans="4:5" ht="22.5" customHeight="1">
      <c r="D63" s="36"/>
      <c r="E63" s="39"/>
    </row>
    <row r="64" spans="4:5" ht="13.5" customHeight="1">
      <c r="D64" s="28"/>
      <c r="E64" s="29"/>
    </row>
    <row r="65" spans="4:5" ht="13.5" customHeight="1">
      <c r="D65" s="36"/>
      <c r="E65" s="33"/>
    </row>
    <row r="66" spans="4:5" ht="13.5" customHeight="1">
      <c r="D66" s="28"/>
      <c r="E66" s="29"/>
    </row>
    <row r="67" spans="4:5" ht="13.5" customHeight="1">
      <c r="D67" s="28"/>
      <c r="E67" s="29"/>
    </row>
    <row r="68" spans="1:5" ht="13.5" customHeight="1">
      <c r="A68" s="30"/>
      <c r="D68" s="42"/>
      <c r="E68" s="40"/>
    </row>
    <row r="69" spans="2:5" ht="13.5" customHeight="1">
      <c r="B69" s="30"/>
      <c r="C69" s="30"/>
      <c r="D69" s="43"/>
      <c r="E69" s="40"/>
    </row>
    <row r="70" spans="2:5" ht="13.5" customHeight="1">
      <c r="B70" s="30"/>
      <c r="C70" s="30"/>
      <c r="D70" s="43"/>
      <c r="E70" s="31"/>
    </row>
    <row r="71" spans="2:5" ht="13.5" customHeight="1">
      <c r="B71" s="30"/>
      <c r="C71" s="30"/>
      <c r="D71" s="36"/>
      <c r="E71" s="37"/>
    </row>
    <row r="72" spans="4:5" ht="12.75">
      <c r="D72" s="28"/>
      <c r="E72" s="29"/>
    </row>
    <row r="73" spans="2:5" ht="12.75">
      <c r="B73" s="30"/>
      <c r="D73" s="28"/>
      <c r="E73" s="40"/>
    </row>
    <row r="74" spans="3:5" ht="12.75">
      <c r="C74" s="30"/>
      <c r="D74" s="28"/>
      <c r="E74" s="31"/>
    </row>
    <row r="75" spans="3:5" ht="12.75">
      <c r="C75" s="30"/>
      <c r="D75" s="36"/>
      <c r="E75" s="33"/>
    </row>
    <row r="76" spans="4:5" ht="12.75">
      <c r="D76" s="28"/>
      <c r="E76" s="29"/>
    </row>
    <row r="77" spans="4:5" ht="12.75">
      <c r="D77" s="28"/>
      <c r="E77" s="29"/>
    </row>
    <row r="78" spans="4:5" ht="12.75">
      <c r="D78" s="44"/>
      <c r="E78" s="45"/>
    </row>
    <row r="79" spans="4:5" ht="12.75">
      <c r="D79" s="28"/>
      <c r="E79" s="29"/>
    </row>
    <row r="80" spans="4:5" ht="12.75">
      <c r="D80" s="28"/>
      <c r="E80" s="29"/>
    </row>
    <row r="81" spans="4:5" ht="12.75">
      <c r="D81" s="28"/>
      <c r="E81" s="29"/>
    </row>
    <row r="82" spans="4:5" ht="12.75">
      <c r="D82" s="36"/>
      <c r="E82" s="33"/>
    </row>
    <row r="83" spans="4:5" ht="12.75">
      <c r="D83" s="28"/>
      <c r="E83" s="29"/>
    </row>
    <row r="84" spans="4:5" ht="12.75">
      <c r="D84" s="36"/>
      <c r="E84" s="33"/>
    </row>
    <row r="85" spans="4:5" ht="12.75">
      <c r="D85" s="28"/>
      <c r="E85" s="29"/>
    </row>
    <row r="86" spans="4:5" ht="12.75">
      <c r="D86" s="28"/>
      <c r="E86" s="29"/>
    </row>
    <row r="87" spans="4:5" ht="12.75">
      <c r="D87" s="28"/>
      <c r="E87" s="29"/>
    </row>
    <row r="88" spans="4:5" ht="12.75">
      <c r="D88" s="28"/>
      <c r="E88" s="29"/>
    </row>
    <row r="89" spans="1:5" ht="28.5" customHeight="1">
      <c r="A89" s="46"/>
      <c r="B89" s="46"/>
      <c r="C89" s="46"/>
      <c r="D89" s="47"/>
      <c r="E89" s="48"/>
    </row>
    <row r="90" spans="3:5" ht="12.75">
      <c r="C90" s="30"/>
      <c r="D90" s="28"/>
      <c r="E90" s="31"/>
    </row>
    <row r="91" spans="4:5" ht="12.75">
      <c r="D91" s="49"/>
      <c r="E91" s="50"/>
    </row>
    <row r="92" spans="4:5" ht="12.75">
      <c r="D92" s="28"/>
      <c r="E92" s="29"/>
    </row>
    <row r="93" spans="4:5" ht="12.75">
      <c r="D93" s="44"/>
      <c r="E93" s="45"/>
    </row>
    <row r="94" spans="4:5" ht="12.75">
      <c r="D94" s="44"/>
      <c r="E94" s="45"/>
    </row>
    <row r="95" spans="4:5" ht="12.75">
      <c r="D95" s="28"/>
      <c r="E95" s="29"/>
    </row>
    <row r="96" spans="4:5" ht="12.75">
      <c r="D96" s="36"/>
      <c r="E96" s="33"/>
    </row>
    <row r="97" spans="4:5" ht="12.75">
      <c r="D97" s="28"/>
      <c r="E97" s="29"/>
    </row>
    <row r="98" spans="4:5" ht="12.75">
      <c r="D98" s="28"/>
      <c r="E98" s="29"/>
    </row>
    <row r="99" spans="4:5" ht="12.75">
      <c r="D99" s="36"/>
      <c r="E99" s="33"/>
    </row>
    <row r="100" spans="4:5" ht="12.75">
      <c r="D100" s="28"/>
      <c r="E100" s="29"/>
    </row>
    <row r="101" spans="4:5" ht="12.75">
      <c r="D101" s="44"/>
      <c r="E101" s="45"/>
    </row>
    <row r="102" spans="4:5" ht="12.75">
      <c r="D102" s="36"/>
      <c r="E102" s="50"/>
    </row>
    <row r="103" spans="4:5" ht="12.75">
      <c r="D103" s="34"/>
      <c r="E103" s="45"/>
    </row>
    <row r="104" spans="4:5" ht="12.75">
      <c r="D104" s="36"/>
      <c r="E104" s="33"/>
    </row>
    <row r="105" spans="4:5" ht="12.75">
      <c r="D105" s="28"/>
      <c r="E105" s="29"/>
    </row>
    <row r="106" spans="3:5" ht="12.75">
      <c r="C106" s="30"/>
      <c r="D106" s="28"/>
      <c r="E106" s="31"/>
    </row>
    <row r="107" spans="4:5" ht="12.75">
      <c r="D107" s="34"/>
      <c r="E107" s="33"/>
    </row>
    <row r="108" spans="4:5" ht="12.75">
      <c r="D108" s="34"/>
      <c r="E108" s="45"/>
    </row>
    <row r="109" spans="3:5" ht="12.75">
      <c r="C109" s="30"/>
      <c r="D109" s="34"/>
      <c r="E109" s="51"/>
    </row>
    <row r="110" spans="3:5" ht="12.75">
      <c r="C110" s="30"/>
      <c r="D110" s="36"/>
      <c r="E110" s="37"/>
    </row>
    <row r="111" spans="4:5" ht="12.75">
      <c r="D111" s="28"/>
      <c r="E111" s="29"/>
    </row>
    <row r="112" spans="4:5" ht="12.75">
      <c r="D112" s="49"/>
      <c r="E112" s="52"/>
    </row>
    <row r="113" spans="4:5" ht="11.25" customHeight="1">
      <c r="D113" s="44"/>
      <c r="E113" s="45"/>
    </row>
    <row r="114" spans="2:5" ht="24" customHeight="1">
      <c r="B114" s="30"/>
      <c r="D114" s="44"/>
      <c r="E114" s="53"/>
    </row>
    <row r="115" spans="3:5" ht="15" customHeight="1">
      <c r="C115" s="30"/>
      <c r="D115" s="44"/>
      <c r="E115" s="53"/>
    </row>
    <row r="116" spans="4:5" ht="11.25" customHeight="1">
      <c r="D116" s="49"/>
      <c r="E116" s="50"/>
    </row>
    <row r="117" spans="4:5" ht="12.75">
      <c r="D117" s="44"/>
      <c r="E117" s="45"/>
    </row>
    <row r="118" spans="2:5" ht="13.5" customHeight="1">
      <c r="B118" s="30"/>
      <c r="D118" s="44"/>
      <c r="E118" s="54"/>
    </row>
    <row r="119" spans="3:5" ht="12.75" customHeight="1">
      <c r="C119" s="30"/>
      <c r="D119" s="44"/>
      <c r="E119" s="31"/>
    </row>
    <row r="120" spans="3:5" ht="12.75" customHeight="1">
      <c r="C120" s="30"/>
      <c r="D120" s="36"/>
      <c r="E120" s="37"/>
    </row>
    <row r="121" spans="4:5" ht="12.75">
      <c r="D121" s="28"/>
      <c r="E121" s="29"/>
    </row>
    <row r="122" spans="3:5" ht="12.75">
      <c r="C122" s="30"/>
      <c r="D122" s="28"/>
      <c r="E122" s="51"/>
    </row>
    <row r="123" spans="4:5" ht="12.75">
      <c r="D123" s="49"/>
      <c r="E123" s="50"/>
    </row>
    <row r="124" spans="4:5" ht="12.75">
      <c r="D124" s="44"/>
      <c r="E124" s="45"/>
    </row>
    <row r="125" spans="4:5" ht="12.75">
      <c r="D125" s="28"/>
      <c r="E125" s="29"/>
    </row>
    <row r="126" spans="1:5" ht="19.5" customHeight="1">
      <c r="A126" s="55"/>
      <c r="B126" s="8"/>
      <c r="C126" s="8"/>
      <c r="D126" s="8"/>
      <c r="E126" s="40"/>
    </row>
    <row r="127" spans="1:5" ht="15" customHeight="1">
      <c r="A127" s="30"/>
      <c r="D127" s="42"/>
      <c r="E127" s="40"/>
    </row>
    <row r="128" spans="1:5" ht="12.75">
      <c r="A128" s="30"/>
      <c r="B128" s="30"/>
      <c r="D128" s="42"/>
      <c r="E128" s="31"/>
    </row>
    <row r="129" spans="3:5" ht="12.75">
      <c r="C129" s="30"/>
      <c r="D129" s="28"/>
      <c r="E129" s="40"/>
    </row>
    <row r="130" spans="4:5" ht="12.75">
      <c r="D130" s="32"/>
      <c r="E130" s="33"/>
    </row>
    <row r="131" spans="2:5" ht="12.75">
      <c r="B131" s="30"/>
      <c r="D131" s="28"/>
      <c r="E131" s="31"/>
    </row>
    <row r="132" spans="3:5" ht="12.75">
      <c r="C132" s="30"/>
      <c r="D132" s="28"/>
      <c r="E132" s="31"/>
    </row>
    <row r="133" spans="4:5" ht="12.75">
      <c r="D133" s="36"/>
      <c r="E133" s="37"/>
    </row>
    <row r="134" spans="3:5" ht="22.5" customHeight="1">
      <c r="C134" s="30"/>
      <c r="D134" s="28"/>
      <c r="E134" s="38"/>
    </row>
    <row r="135" spans="4:5" ht="12.75">
      <c r="D135" s="28"/>
      <c r="E135" s="37"/>
    </row>
    <row r="136" spans="2:5" ht="12.75">
      <c r="B136" s="30"/>
      <c r="D136" s="34"/>
      <c r="E136" s="40"/>
    </row>
    <row r="137" spans="3:5" ht="12.75">
      <c r="C137" s="30"/>
      <c r="D137" s="34"/>
      <c r="E137" s="41"/>
    </row>
    <row r="138" spans="4:5" ht="12.75">
      <c r="D138" s="36"/>
      <c r="E138" s="33"/>
    </row>
    <row r="139" spans="1:5" ht="13.5" customHeight="1">
      <c r="A139" s="30"/>
      <c r="D139" s="42"/>
      <c r="E139" s="40"/>
    </row>
    <row r="140" spans="2:5" ht="13.5" customHeight="1">
      <c r="B140" s="30"/>
      <c r="D140" s="28"/>
      <c r="E140" s="40"/>
    </row>
    <row r="141" spans="3:5" ht="13.5" customHeight="1">
      <c r="C141" s="30"/>
      <c r="D141" s="28"/>
      <c r="E141" s="31"/>
    </row>
    <row r="142" spans="3:5" ht="12.75">
      <c r="C142" s="30"/>
      <c r="D142" s="36"/>
      <c r="E142" s="33"/>
    </row>
    <row r="143" spans="3:5" ht="12.75">
      <c r="C143" s="30"/>
      <c r="D143" s="28"/>
      <c r="E143" s="31"/>
    </row>
    <row r="144" spans="4:5" ht="12.75">
      <c r="D144" s="49"/>
      <c r="E144" s="50"/>
    </row>
    <row r="145" spans="3:5" ht="12.75">
      <c r="C145" s="30"/>
      <c r="D145" s="34"/>
      <c r="E145" s="51"/>
    </row>
    <row r="146" spans="3:5" ht="12.75">
      <c r="C146" s="30"/>
      <c r="D146" s="36"/>
      <c r="E146" s="37"/>
    </row>
    <row r="147" spans="4:5" ht="12.75">
      <c r="D147" s="49"/>
      <c r="E147" s="56"/>
    </row>
    <row r="148" spans="2:5" ht="12.75">
      <c r="B148" s="30"/>
      <c r="D148" s="44"/>
      <c r="E148" s="54"/>
    </row>
    <row r="149" spans="3:5" ht="12.75">
      <c r="C149" s="30"/>
      <c r="D149" s="44"/>
      <c r="E149" s="31"/>
    </row>
    <row r="150" spans="3:5" ht="12.75">
      <c r="C150" s="30"/>
      <c r="D150" s="36"/>
      <c r="E150" s="37"/>
    </row>
    <row r="151" spans="3:5" ht="12.75">
      <c r="C151" s="30"/>
      <c r="D151" s="36"/>
      <c r="E151" s="37"/>
    </row>
    <row r="152" spans="4:5" ht="12.75">
      <c r="D152" s="28"/>
      <c r="E152" s="29"/>
    </row>
    <row r="153" spans="1:5" s="57" customFormat="1" ht="18" customHeight="1">
      <c r="A153" s="194"/>
      <c r="B153" s="195"/>
      <c r="C153" s="195"/>
      <c r="D153" s="195"/>
      <c r="E153" s="195"/>
    </row>
    <row r="154" spans="1:5" ht="28.5" customHeight="1">
      <c r="A154" s="46"/>
      <c r="B154" s="46"/>
      <c r="C154" s="46"/>
      <c r="D154" s="47"/>
      <c r="E154" s="48"/>
    </row>
    <row r="156" spans="1:5" ht="15">
      <c r="A156" s="59"/>
      <c r="B156" s="30"/>
      <c r="C156" s="30"/>
      <c r="D156" s="60"/>
      <c r="E156" s="7"/>
    </row>
    <row r="157" spans="1:5" ht="12.75">
      <c r="A157" s="30"/>
      <c r="B157" s="30"/>
      <c r="C157" s="30"/>
      <c r="D157" s="60"/>
      <c r="E157" s="7"/>
    </row>
    <row r="158" spans="1:5" ht="17.25" customHeight="1">
      <c r="A158" s="30"/>
      <c r="B158" s="30"/>
      <c r="C158" s="30"/>
      <c r="D158" s="60"/>
      <c r="E158" s="7"/>
    </row>
    <row r="159" spans="1:5" ht="13.5" customHeight="1">
      <c r="A159" s="30"/>
      <c r="B159" s="30"/>
      <c r="C159" s="30"/>
      <c r="D159" s="60"/>
      <c r="E159" s="7"/>
    </row>
    <row r="160" spans="1:5" ht="12.75">
      <c r="A160" s="30"/>
      <c r="B160" s="30"/>
      <c r="C160" s="30"/>
      <c r="D160" s="60"/>
      <c r="E160" s="7"/>
    </row>
    <row r="161" spans="1:3" ht="12.75">
      <c r="A161" s="30"/>
      <c r="B161" s="30"/>
      <c r="C161" s="30"/>
    </row>
    <row r="162" spans="1:5" ht="12.75">
      <c r="A162" s="30"/>
      <c r="B162" s="30"/>
      <c r="C162" s="30"/>
      <c r="D162" s="60"/>
      <c r="E162" s="7"/>
    </row>
    <row r="163" spans="1:5" ht="12.75">
      <c r="A163" s="30"/>
      <c r="B163" s="30"/>
      <c r="C163" s="30"/>
      <c r="D163" s="60"/>
      <c r="E163" s="61"/>
    </row>
    <row r="164" spans="1:5" ht="12.75">
      <c r="A164" s="30"/>
      <c r="B164" s="30"/>
      <c r="C164" s="30"/>
      <c r="D164" s="60"/>
      <c r="E164" s="7"/>
    </row>
    <row r="165" spans="1:5" ht="22.5" customHeight="1">
      <c r="A165" s="30"/>
      <c r="B165" s="30"/>
      <c r="C165" s="30"/>
      <c r="D165" s="60"/>
      <c r="E165" s="38"/>
    </row>
    <row r="166" spans="4:5" ht="22.5" customHeight="1">
      <c r="D166" s="36"/>
      <c r="E166" s="39"/>
    </row>
  </sheetData>
  <sheetProtection/>
  <mergeCells count="8">
    <mergeCell ref="A1:H1"/>
    <mergeCell ref="B17:H17"/>
    <mergeCell ref="B19:H19"/>
    <mergeCell ref="B29:H29"/>
    <mergeCell ref="B31:H31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5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5.421875" style="77" bestFit="1" customWidth="1"/>
    <col min="2" max="2" width="34.28125" style="79" bestFit="1" customWidth="1"/>
    <col min="3" max="3" width="12.8515625" style="2" bestFit="1" customWidth="1"/>
    <col min="4" max="4" width="12.28125" style="2" bestFit="1" customWidth="1"/>
    <col min="5" max="5" width="12.421875" style="2" bestFit="1" customWidth="1"/>
    <col min="6" max="6" width="12.421875" style="2" customWidth="1"/>
    <col min="7" max="7" width="11.28125" style="2" bestFit="1" customWidth="1"/>
    <col min="8" max="8" width="8.8515625" style="2" bestFit="1" customWidth="1"/>
    <col min="9" max="9" width="10.8515625" style="2" bestFit="1" customWidth="1"/>
    <col min="10" max="10" width="8.00390625" style="2" customWidth="1"/>
    <col min="11" max="11" width="12.7109375" style="2" bestFit="1" customWidth="1"/>
    <col min="12" max="12" width="12.28125" style="2" bestFit="1" customWidth="1"/>
    <col min="13" max="13" width="11.421875" style="5" customWidth="1"/>
    <col min="14" max="14" width="11.7109375" style="5" bestFit="1" customWidth="1"/>
    <col min="15" max="16384" width="11.421875" style="5" customWidth="1"/>
  </cols>
  <sheetData>
    <row r="1" spans="1:12" ht="24" customHeight="1">
      <c r="A1" s="198" t="s">
        <v>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s="7" customFormat="1" ht="84">
      <c r="A2" s="6" t="s">
        <v>18</v>
      </c>
      <c r="B2" s="6" t="s">
        <v>19</v>
      </c>
      <c r="C2" s="126" t="s">
        <v>62</v>
      </c>
      <c r="D2" s="128" t="s">
        <v>10</v>
      </c>
      <c r="E2" s="128" t="s">
        <v>11</v>
      </c>
      <c r="F2" s="128" t="s">
        <v>12</v>
      </c>
      <c r="G2" s="128" t="s">
        <v>13</v>
      </c>
      <c r="H2" s="128" t="s">
        <v>84</v>
      </c>
      <c r="I2" s="128" t="s">
        <v>15</v>
      </c>
      <c r="J2" s="128" t="s">
        <v>16</v>
      </c>
      <c r="K2" s="120" t="s">
        <v>57</v>
      </c>
      <c r="L2" s="120" t="s">
        <v>63</v>
      </c>
    </row>
    <row r="3" spans="1:12" ht="12.75">
      <c r="A3" s="76"/>
      <c r="B3" s="127" t="s">
        <v>37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7" customFormat="1" ht="12.75">
      <c r="A4" s="76"/>
      <c r="B4" s="115" t="s">
        <v>47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7" customFormat="1" ht="12.75">
      <c r="A5" s="76"/>
      <c r="B5" s="115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4" s="7" customFormat="1" ht="12.75">
      <c r="A6" s="76"/>
      <c r="B6" s="78" t="s">
        <v>20</v>
      </c>
      <c r="C6" s="102">
        <f>C11+C22+C28+C35+C50+C57+C63+C70+C77+C81+C85+C89+C97+C101+C118+C113</f>
        <v>11701131.05</v>
      </c>
      <c r="D6" s="138">
        <f>D10+D28+D35+D50</f>
        <v>10110467.59</v>
      </c>
      <c r="E6" s="138">
        <f>E57+E63</f>
        <v>5020</v>
      </c>
      <c r="F6" s="138">
        <f>F77+F57+F63</f>
        <v>192000</v>
      </c>
      <c r="G6" s="138">
        <f>G77+G81+G85+G89+G97+G101+G118+G57+G113</f>
        <v>1388643.46</v>
      </c>
      <c r="H6" s="138">
        <f>H70</f>
        <v>5000</v>
      </c>
      <c r="I6" s="102">
        <v>0</v>
      </c>
      <c r="J6" s="104">
        <v>0</v>
      </c>
      <c r="K6" s="102">
        <f>K12+K16+K19+K23+K29+K36+K41+K43+K45+K58+K64+K71+K78+K98</f>
        <v>10513434.87</v>
      </c>
      <c r="L6" s="102">
        <f>L12+L16+L19+L23+L29+L36+L41+L43+L45+L58+L64+L71+L78+L98</f>
        <v>10513434.87</v>
      </c>
      <c r="M6" s="103"/>
      <c r="N6" s="103"/>
    </row>
    <row r="7" spans="1:14" s="7" customFormat="1" ht="12.75">
      <c r="A7" s="76"/>
      <c r="B7" s="201" t="s">
        <v>78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103"/>
      <c r="N7" s="103"/>
    </row>
    <row r="8" spans="1:14" s="7" customFormat="1" ht="12.75">
      <c r="A8" s="76"/>
      <c r="B8" s="199" t="s">
        <v>68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103"/>
      <c r="N8" s="103"/>
    </row>
    <row r="9" spans="1:14" s="7" customFormat="1" ht="12.75">
      <c r="A9" s="76"/>
      <c r="B9" s="196" t="s">
        <v>61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03"/>
      <c r="N9" s="103"/>
    </row>
    <row r="10" spans="1:13" s="96" customFormat="1" ht="12.75" customHeight="1">
      <c r="A10" s="133"/>
      <c r="B10" s="134" t="s">
        <v>71</v>
      </c>
      <c r="C10" s="102">
        <f>D10</f>
        <v>9385332.87</v>
      </c>
      <c r="D10" s="102">
        <f>D11+D22</f>
        <v>9385332.87</v>
      </c>
      <c r="E10" s="104"/>
      <c r="F10" s="104"/>
      <c r="G10" s="104"/>
      <c r="H10" s="104"/>
      <c r="I10" s="104"/>
      <c r="J10" s="104"/>
      <c r="K10" s="104"/>
      <c r="L10" s="104"/>
      <c r="M10" s="103"/>
    </row>
    <row r="11" spans="1:14" s="7" customFormat="1" ht="12.75">
      <c r="A11" s="131">
        <v>3</v>
      </c>
      <c r="B11" s="115" t="s">
        <v>20</v>
      </c>
      <c r="C11" s="102">
        <f>C12+C16+C19</f>
        <v>9285332.87</v>
      </c>
      <c r="D11" s="102">
        <f>D12+D16+D19</f>
        <v>9285332.87</v>
      </c>
      <c r="E11" s="104"/>
      <c r="F11" s="104"/>
      <c r="G11" s="104"/>
      <c r="H11" s="104"/>
      <c r="I11" s="104"/>
      <c r="J11" s="104"/>
      <c r="K11" s="102">
        <f>K12+K16</f>
        <v>9123349.87</v>
      </c>
      <c r="L11" s="102">
        <f>L12+L16</f>
        <v>9123349.87</v>
      </c>
      <c r="M11" s="103"/>
      <c r="N11" s="103"/>
    </row>
    <row r="12" spans="1:14" s="7" customFormat="1" ht="12.75">
      <c r="A12" s="131">
        <v>31</v>
      </c>
      <c r="B12" s="115" t="s">
        <v>21</v>
      </c>
      <c r="C12" s="102">
        <f>SUM(C13:C15)</f>
        <v>8988350</v>
      </c>
      <c r="D12" s="102">
        <f>SUM(D13:D15)</f>
        <v>8988350</v>
      </c>
      <c r="E12" s="104"/>
      <c r="F12" s="104"/>
      <c r="G12" s="104"/>
      <c r="H12" s="104"/>
      <c r="I12" s="104"/>
      <c r="J12" s="104"/>
      <c r="K12" s="102">
        <v>8976367</v>
      </c>
      <c r="L12" s="102">
        <v>8976367</v>
      </c>
      <c r="M12" s="103"/>
      <c r="N12" s="103"/>
    </row>
    <row r="13" spans="1:12" s="143" customFormat="1" ht="12.75">
      <c r="A13" s="108">
        <v>311</v>
      </c>
      <c r="B13" s="109" t="s">
        <v>22</v>
      </c>
      <c r="C13" s="105">
        <f aca="true" t="shared" si="0" ref="C13:C18">D13</f>
        <v>7420000</v>
      </c>
      <c r="D13" s="105">
        <v>7420000</v>
      </c>
      <c r="E13" s="107"/>
      <c r="F13" s="107"/>
      <c r="G13" s="107"/>
      <c r="H13" s="107"/>
      <c r="I13" s="107"/>
      <c r="J13" s="107"/>
      <c r="K13" s="107"/>
      <c r="L13" s="107"/>
    </row>
    <row r="14" spans="1:12" s="143" customFormat="1" ht="12.75">
      <c r="A14" s="108">
        <v>312</v>
      </c>
      <c r="B14" s="109" t="s">
        <v>23</v>
      </c>
      <c r="C14" s="105">
        <f>D14</f>
        <v>388600</v>
      </c>
      <c r="D14" s="105">
        <v>388600</v>
      </c>
      <c r="E14" s="107"/>
      <c r="F14" s="107"/>
      <c r="G14" s="107"/>
      <c r="H14" s="107"/>
      <c r="I14" s="107"/>
      <c r="J14" s="107"/>
      <c r="K14" s="107"/>
      <c r="L14" s="107"/>
    </row>
    <row r="15" spans="1:12" s="143" customFormat="1" ht="12.75">
      <c r="A15" s="108">
        <v>313</v>
      </c>
      <c r="B15" s="109" t="s">
        <v>24</v>
      </c>
      <c r="C15" s="105">
        <f t="shared" si="0"/>
        <v>1179750</v>
      </c>
      <c r="D15" s="105">
        <v>1179750</v>
      </c>
      <c r="E15" s="107"/>
      <c r="F15" s="107"/>
      <c r="G15" s="107"/>
      <c r="H15" s="107"/>
      <c r="I15" s="107"/>
      <c r="J15" s="107"/>
      <c r="K15" s="107"/>
      <c r="L15" s="107"/>
    </row>
    <row r="16" spans="1:14" s="7" customFormat="1" ht="12.75">
      <c r="A16" s="131">
        <v>32</v>
      </c>
      <c r="B16" s="115" t="s">
        <v>25</v>
      </c>
      <c r="C16" s="102">
        <f t="shared" si="0"/>
        <v>146982.87</v>
      </c>
      <c r="D16" s="102">
        <f>SUM(D17:D18)</f>
        <v>146982.87</v>
      </c>
      <c r="E16" s="107"/>
      <c r="F16" s="107"/>
      <c r="G16" s="107" t="s">
        <v>42</v>
      </c>
      <c r="H16" s="107"/>
      <c r="I16" s="107"/>
      <c r="J16" s="107"/>
      <c r="K16" s="102">
        <f>C16</f>
        <v>146982.87</v>
      </c>
      <c r="L16" s="102">
        <f>C16</f>
        <v>146982.87</v>
      </c>
      <c r="M16" s="103"/>
      <c r="N16" s="103"/>
    </row>
    <row r="17" spans="1:12" s="143" customFormat="1" ht="12.75">
      <c r="A17" s="108">
        <v>321</v>
      </c>
      <c r="B17" s="109" t="s">
        <v>26</v>
      </c>
      <c r="C17" s="105">
        <f>D17</f>
        <v>122000</v>
      </c>
      <c r="D17" s="105">
        <v>122000</v>
      </c>
      <c r="E17" s="107"/>
      <c r="F17" s="107"/>
      <c r="G17" s="107"/>
      <c r="H17" s="107"/>
      <c r="I17" s="107"/>
      <c r="J17" s="107"/>
      <c r="K17" s="105"/>
      <c r="L17" s="105"/>
    </row>
    <row r="18" spans="1:12" s="143" customFormat="1" ht="12.75">
      <c r="A18" s="108">
        <v>329</v>
      </c>
      <c r="B18" s="109" t="s">
        <v>29</v>
      </c>
      <c r="C18" s="105">
        <f t="shared" si="0"/>
        <v>24982.87</v>
      </c>
      <c r="D18" s="105">
        <v>24982.87</v>
      </c>
      <c r="E18" s="107"/>
      <c r="F18" s="107"/>
      <c r="G18" s="107"/>
      <c r="H18" s="107"/>
      <c r="I18" s="107"/>
      <c r="J18" s="107"/>
      <c r="K18" s="107"/>
      <c r="L18" s="107"/>
    </row>
    <row r="19" spans="1:13" s="111" customFormat="1" ht="24">
      <c r="A19" s="131">
        <v>37</v>
      </c>
      <c r="B19" s="135" t="s">
        <v>69</v>
      </c>
      <c r="C19" s="102">
        <f>C20</f>
        <v>150000</v>
      </c>
      <c r="D19" s="102">
        <f>D20</f>
        <v>150000</v>
      </c>
      <c r="E19" s="107"/>
      <c r="F19" s="107"/>
      <c r="G19" s="107" t="s">
        <v>42</v>
      </c>
      <c r="H19" s="107"/>
      <c r="I19" s="107"/>
      <c r="J19" s="107"/>
      <c r="K19" s="102">
        <v>150000</v>
      </c>
      <c r="L19" s="102">
        <v>150000</v>
      </c>
      <c r="M19" s="106"/>
    </row>
    <row r="20" spans="1:12" s="143" customFormat="1" ht="26.25">
      <c r="A20" s="108">
        <v>372</v>
      </c>
      <c r="B20" s="109" t="s">
        <v>70</v>
      </c>
      <c r="C20" s="105">
        <f>D20</f>
        <v>150000</v>
      </c>
      <c r="D20" s="105">
        <v>150000</v>
      </c>
      <c r="E20" s="107"/>
      <c r="F20" s="107"/>
      <c r="G20" s="107"/>
      <c r="H20" s="107"/>
      <c r="I20" s="107"/>
      <c r="J20" s="107"/>
      <c r="K20" s="107"/>
      <c r="L20" s="107"/>
    </row>
    <row r="21" spans="1:13" s="111" customFormat="1" ht="12.75">
      <c r="A21" s="108"/>
      <c r="B21" s="109"/>
      <c r="C21" s="105"/>
      <c r="D21" s="105"/>
      <c r="E21" s="107"/>
      <c r="F21" s="107"/>
      <c r="G21" s="107"/>
      <c r="H21" s="107"/>
      <c r="I21" s="107"/>
      <c r="J21" s="107"/>
      <c r="K21" s="107"/>
      <c r="L21" s="107"/>
      <c r="M21" s="106"/>
    </row>
    <row r="22" spans="1:14" s="111" customFormat="1" ht="26.25">
      <c r="A22" s="160">
        <v>4</v>
      </c>
      <c r="B22" s="161" t="s">
        <v>33</v>
      </c>
      <c r="C22" s="138">
        <f>C23</f>
        <v>100000</v>
      </c>
      <c r="D22" s="138">
        <f>D23</f>
        <v>100000</v>
      </c>
      <c r="E22" s="139"/>
      <c r="F22" s="139"/>
      <c r="G22" s="138"/>
      <c r="H22" s="140"/>
      <c r="I22" s="140"/>
      <c r="J22" s="140"/>
      <c r="K22" s="138">
        <f>C22</f>
        <v>100000</v>
      </c>
      <c r="L22" s="138">
        <f>C22</f>
        <v>100000</v>
      </c>
      <c r="M22" s="106"/>
      <c r="N22" s="130"/>
    </row>
    <row r="23" spans="1:13" s="111" customFormat="1" ht="26.25">
      <c r="A23" s="160">
        <v>42</v>
      </c>
      <c r="B23" s="161" t="s">
        <v>34</v>
      </c>
      <c r="C23" s="138">
        <f>D23</f>
        <v>100000</v>
      </c>
      <c r="D23" s="138">
        <f>D24</f>
        <v>100000</v>
      </c>
      <c r="E23" s="139"/>
      <c r="F23" s="139"/>
      <c r="G23" s="138"/>
      <c r="H23" s="139"/>
      <c r="I23" s="139"/>
      <c r="J23" s="139"/>
      <c r="K23" s="138">
        <f>C23</f>
        <v>100000</v>
      </c>
      <c r="L23" s="138">
        <f>C23</f>
        <v>100000</v>
      </c>
      <c r="M23" s="106"/>
    </row>
    <row r="24" spans="1:13" s="111" customFormat="1" ht="26.25">
      <c r="A24" s="141">
        <v>424</v>
      </c>
      <c r="B24" s="162" t="s">
        <v>35</v>
      </c>
      <c r="C24" s="142">
        <f>D24</f>
        <v>100000</v>
      </c>
      <c r="D24" s="142">
        <v>100000</v>
      </c>
      <c r="E24" s="140"/>
      <c r="F24" s="140"/>
      <c r="G24" s="142"/>
      <c r="H24" s="139"/>
      <c r="I24" s="139"/>
      <c r="J24" s="139"/>
      <c r="K24" s="139"/>
      <c r="L24" s="139"/>
      <c r="M24" s="106"/>
    </row>
    <row r="25" spans="1:12" s="111" customFormat="1" ht="12.75" customHeight="1">
      <c r="A25" s="129"/>
      <c r="B25" s="201" t="s">
        <v>78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</row>
    <row r="26" spans="1:14" ht="12.75">
      <c r="A26" s="108"/>
      <c r="B26" s="199" t="s">
        <v>64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106"/>
      <c r="N26" s="106"/>
    </row>
    <row r="27" spans="1:14" s="7" customFormat="1" ht="12.75">
      <c r="A27" s="85"/>
      <c r="B27" s="196" t="s">
        <v>65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03"/>
      <c r="N27" s="103"/>
    </row>
    <row r="28" spans="1:14" s="7" customFormat="1" ht="12.75">
      <c r="A28" s="131">
        <v>3</v>
      </c>
      <c r="B28" s="115" t="s">
        <v>20</v>
      </c>
      <c r="C28" s="102">
        <f>C29</f>
        <v>432242.62</v>
      </c>
      <c r="D28" s="102">
        <f>D29</f>
        <v>432242.62</v>
      </c>
      <c r="E28" s="104"/>
      <c r="F28" s="104"/>
      <c r="G28" s="104"/>
      <c r="H28" s="107"/>
      <c r="I28" s="107"/>
      <c r="J28" s="107"/>
      <c r="K28" s="102">
        <f>K29</f>
        <v>432242.62</v>
      </c>
      <c r="L28" s="102">
        <f>L29</f>
        <v>432242.62</v>
      </c>
      <c r="M28" s="103"/>
      <c r="N28" s="103"/>
    </row>
    <row r="29" spans="1:14" s="7" customFormat="1" ht="12.75">
      <c r="A29" s="131">
        <v>32</v>
      </c>
      <c r="B29" s="115" t="s">
        <v>25</v>
      </c>
      <c r="C29" s="102">
        <f>SUM(C30:C31)</f>
        <v>432242.62</v>
      </c>
      <c r="D29" s="102">
        <f>SUM(D30:D31)</f>
        <v>432242.62</v>
      </c>
      <c r="E29" s="104"/>
      <c r="F29" s="104"/>
      <c r="G29" s="104"/>
      <c r="H29" s="107"/>
      <c r="I29" s="107"/>
      <c r="J29" s="107"/>
      <c r="K29" s="102">
        <f>C29</f>
        <v>432242.62</v>
      </c>
      <c r="L29" s="102">
        <f>C29</f>
        <v>432242.62</v>
      </c>
      <c r="M29" s="103"/>
      <c r="N29" s="103"/>
    </row>
    <row r="30" spans="1:14" ht="12.75">
      <c r="A30" s="108">
        <v>322</v>
      </c>
      <c r="B30" s="109" t="s">
        <v>27</v>
      </c>
      <c r="C30" s="105">
        <f>D30</f>
        <v>397442.62</v>
      </c>
      <c r="D30" s="105">
        <v>397442.62</v>
      </c>
      <c r="E30" s="107"/>
      <c r="F30" s="107"/>
      <c r="G30" s="107"/>
      <c r="H30" s="104"/>
      <c r="I30" s="104"/>
      <c r="J30" s="104"/>
      <c r="K30" s="104"/>
      <c r="L30" s="104"/>
      <c r="M30" s="106"/>
      <c r="N30" s="106"/>
    </row>
    <row r="31" spans="1:14" ht="12.75">
      <c r="A31" s="108">
        <v>323</v>
      </c>
      <c r="B31" s="109" t="s">
        <v>28</v>
      </c>
      <c r="C31" s="105">
        <f>D31</f>
        <v>34800</v>
      </c>
      <c r="D31" s="105">
        <v>34800</v>
      </c>
      <c r="E31" s="107"/>
      <c r="F31" s="107"/>
      <c r="G31" s="107"/>
      <c r="H31" s="104"/>
      <c r="I31" s="104"/>
      <c r="J31" s="104"/>
      <c r="K31" s="104"/>
      <c r="L31" s="104"/>
      <c r="M31" s="106"/>
      <c r="N31" s="106"/>
    </row>
    <row r="32" spans="1:14" ht="12.75" customHeight="1">
      <c r="A32" s="129"/>
      <c r="B32" s="201" t="s">
        <v>78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106"/>
      <c r="N32" s="106"/>
    </row>
    <row r="33" spans="1:14" ht="12.75" customHeight="1">
      <c r="A33" s="108"/>
      <c r="B33" s="199" t="s">
        <v>64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106"/>
      <c r="N33" s="106"/>
    </row>
    <row r="34" spans="1:14" ht="12.75" customHeight="1">
      <c r="A34" s="85"/>
      <c r="B34" s="196" t="s">
        <v>65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06"/>
      <c r="N34" s="106"/>
    </row>
    <row r="35" spans="1:14" s="7" customFormat="1" ht="12.75">
      <c r="A35" s="131">
        <v>3</v>
      </c>
      <c r="B35" s="115" t="s">
        <v>20</v>
      </c>
      <c r="C35" s="102">
        <f>D35</f>
        <v>290822.38</v>
      </c>
      <c r="D35" s="102">
        <f>D36+D41+D43+D45</f>
        <v>290822.38</v>
      </c>
      <c r="E35" s="104"/>
      <c r="F35" s="104"/>
      <c r="G35" s="104"/>
      <c r="H35" s="107"/>
      <c r="I35" s="107"/>
      <c r="J35" s="107"/>
      <c r="K35" s="102">
        <f>C35</f>
        <v>290822.38</v>
      </c>
      <c r="L35" s="102">
        <f>C35</f>
        <v>290822.38</v>
      </c>
      <c r="M35" s="110"/>
      <c r="N35" s="103"/>
    </row>
    <row r="36" spans="1:14" s="7" customFormat="1" ht="12.75">
      <c r="A36" s="131">
        <v>32</v>
      </c>
      <c r="B36" s="115" t="s">
        <v>25</v>
      </c>
      <c r="C36" s="102">
        <f>SUM(C37:C40)</f>
        <v>262672.38</v>
      </c>
      <c r="D36" s="102">
        <f>SUM(D37:D40)</f>
        <v>262672.38</v>
      </c>
      <c r="E36" s="104"/>
      <c r="F36" s="104"/>
      <c r="G36" s="104"/>
      <c r="H36" s="107"/>
      <c r="I36" s="107"/>
      <c r="J36" s="107"/>
      <c r="K36" s="102">
        <f>D36</f>
        <v>262672.38</v>
      </c>
      <c r="L36" s="102">
        <f>K36</f>
        <v>262672.38</v>
      </c>
      <c r="M36" s="110"/>
      <c r="N36" s="103"/>
    </row>
    <row r="37" spans="1:14" ht="12.75">
      <c r="A37" s="108">
        <v>321</v>
      </c>
      <c r="B37" s="109" t="s">
        <v>26</v>
      </c>
      <c r="C37" s="105">
        <f>D37</f>
        <v>20300</v>
      </c>
      <c r="D37" s="105">
        <v>20300</v>
      </c>
      <c r="E37" s="107"/>
      <c r="F37" s="107"/>
      <c r="G37" s="107"/>
      <c r="H37" s="107"/>
      <c r="I37" s="107"/>
      <c r="J37" s="107"/>
      <c r="K37" s="107"/>
      <c r="L37" s="107"/>
      <c r="M37" s="111"/>
      <c r="N37" s="106"/>
    </row>
    <row r="38" spans="1:14" ht="12.75">
      <c r="A38" s="108">
        <v>322</v>
      </c>
      <c r="B38" s="109" t="s">
        <v>27</v>
      </c>
      <c r="C38" s="105">
        <f>D38</f>
        <v>58200.5</v>
      </c>
      <c r="D38" s="105">
        <v>58200.5</v>
      </c>
      <c r="E38" s="107" t="s">
        <v>42</v>
      </c>
      <c r="F38" s="107"/>
      <c r="G38" s="107"/>
      <c r="H38" s="107"/>
      <c r="I38" s="107"/>
      <c r="J38" s="107"/>
      <c r="K38" s="107"/>
      <c r="L38" s="107"/>
      <c r="M38" s="111"/>
      <c r="N38" s="106"/>
    </row>
    <row r="39" spans="1:14" ht="12.75">
      <c r="A39" s="108">
        <v>323</v>
      </c>
      <c r="B39" s="109" t="s">
        <v>28</v>
      </c>
      <c r="C39" s="105">
        <f>D39</f>
        <v>158071.88</v>
      </c>
      <c r="D39" s="105">
        <v>158071.88</v>
      </c>
      <c r="E39" s="107"/>
      <c r="F39" s="107"/>
      <c r="G39" s="107"/>
      <c r="H39" s="104"/>
      <c r="I39" s="104"/>
      <c r="J39" s="104"/>
      <c r="K39" s="102"/>
      <c r="L39" s="102"/>
      <c r="M39" s="111"/>
      <c r="N39" s="106"/>
    </row>
    <row r="40" spans="1:14" ht="12.75">
      <c r="A40" s="108">
        <v>329</v>
      </c>
      <c r="B40" s="109" t="s">
        <v>29</v>
      </c>
      <c r="C40" s="105">
        <f>D40</f>
        <v>26100</v>
      </c>
      <c r="D40" s="105">
        <v>26100</v>
      </c>
      <c r="E40" s="107"/>
      <c r="F40" s="107"/>
      <c r="G40" s="107"/>
      <c r="H40" s="107"/>
      <c r="I40" s="107"/>
      <c r="J40" s="107" t="s">
        <v>42</v>
      </c>
      <c r="K40" s="107"/>
      <c r="L40" s="107"/>
      <c r="M40" s="111"/>
      <c r="N40" s="106"/>
    </row>
    <row r="41" spans="1:14" s="7" customFormat="1" ht="12.75">
      <c r="A41" s="131">
        <v>34</v>
      </c>
      <c r="B41" s="115" t="s">
        <v>30</v>
      </c>
      <c r="C41" s="102">
        <f>C42</f>
        <v>1650</v>
      </c>
      <c r="D41" s="102">
        <f>D42</f>
        <v>1650</v>
      </c>
      <c r="E41" s="104"/>
      <c r="F41" s="104"/>
      <c r="G41" s="104"/>
      <c r="H41" s="104"/>
      <c r="I41" s="104"/>
      <c r="J41" s="104"/>
      <c r="K41" s="102">
        <f>C41</f>
        <v>1650</v>
      </c>
      <c r="L41" s="102">
        <f>C41</f>
        <v>1650</v>
      </c>
      <c r="M41" s="110"/>
      <c r="N41" s="103"/>
    </row>
    <row r="42" spans="1:14" s="7" customFormat="1" ht="12.75">
      <c r="A42" s="108">
        <v>343</v>
      </c>
      <c r="B42" s="109" t="s">
        <v>31</v>
      </c>
      <c r="C42" s="105">
        <f>D42</f>
        <v>1650</v>
      </c>
      <c r="D42" s="105">
        <v>1650</v>
      </c>
      <c r="E42" s="107"/>
      <c r="F42" s="107"/>
      <c r="G42" s="107"/>
      <c r="H42" s="104"/>
      <c r="I42" s="104"/>
      <c r="J42" s="104"/>
      <c r="K42" s="102"/>
      <c r="L42" s="102"/>
      <c r="M42" s="110"/>
      <c r="N42" s="103"/>
    </row>
    <row r="43" spans="1:14" s="7" customFormat="1" ht="26.25">
      <c r="A43" s="131">
        <v>36</v>
      </c>
      <c r="B43" s="115" t="s">
        <v>58</v>
      </c>
      <c r="C43" s="102">
        <f>C44</f>
        <v>26500</v>
      </c>
      <c r="D43" s="102">
        <f>D44</f>
        <v>26500</v>
      </c>
      <c r="E43" s="104"/>
      <c r="F43" s="104"/>
      <c r="G43" s="104"/>
      <c r="H43" s="104"/>
      <c r="I43" s="104"/>
      <c r="J43" s="104"/>
      <c r="K43" s="102">
        <f>C43</f>
        <v>26500</v>
      </c>
      <c r="L43" s="102">
        <f>C43</f>
        <v>26500</v>
      </c>
      <c r="M43" s="110"/>
      <c r="N43" s="103"/>
    </row>
    <row r="44" spans="1:14" s="7" customFormat="1" ht="26.25">
      <c r="A44" s="108">
        <v>369</v>
      </c>
      <c r="B44" s="109" t="s">
        <v>82</v>
      </c>
      <c r="C44" s="105">
        <f>D44</f>
        <v>26500</v>
      </c>
      <c r="D44" s="105">
        <v>26500</v>
      </c>
      <c r="E44" s="107"/>
      <c r="F44" s="107"/>
      <c r="G44" s="107"/>
      <c r="H44" s="104"/>
      <c r="I44" s="104"/>
      <c r="J44" s="104"/>
      <c r="K44" s="102"/>
      <c r="L44" s="102"/>
      <c r="M44" s="110"/>
      <c r="N44" s="103"/>
    </row>
    <row r="45" spans="1:14" s="7" customFormat="1" ht="24">
      <c r="A45" s="131">
        <v>37</v>
      </c>
      <c r="B45" s="135" t="s">
        <v>69</v>
      </c>
      <c r="C45" s="102">
        <f>C46</f>
        <v>0</v>
      </c>
      <c r="D45" s="102">
        <f>D46</f>
        <v>0</v>
      </c>
      <c r="E45" s="107"/>
      <c r="F45" s="107"/>
      <c r="G45" s="107" t="s">
        <v>42</v>
      </c>
      <c r="H45" s="107"/>
      <c r="I45" s="107"/>
      <c r="J45" s="107"/>
      <c r="K45" s="102">
        <f>C45</f>
        <v>0</v>
      </c>
      <c r="L45" s="102">
        <f>C45</f>
        <v>0</v>
      </c>
      <c r="M45" s="110"/>
      <c r="N45" s="103"/>
    </row>
    <row r="46" spans="1:14" s="7" customFormat="1" ht="26.25">
      <c r="A46" s="108">
        <v>372</v>
      </c>
      <c r="B46" s="109" t="s">
        <v>70</v>
      </c>
      <c r="C46" s="105">
        <f>D46</f>
        <v>0</v>
      </c>
      <c r="D46" s="105">
        <v>0</v>
      </c>
      <c r="E46" s="107"/>
      <c r="F46" s="107"/>
      <c r="G46" s="107"/>
      <c r="H46" s="107"/>
      <c r="I46" s="107"/>
      <c r="J46" s="107"/>
      <c r="K46" s="107"/>
      <c r="L46" s="107"/>
      <c r="M46" s="110"/>
      <c r="N46" s="103"/>
    </row>
    <row r="47" spans="1:14" s="7" customFormat="1" ht="12.75">
      <c r="A47" s="129"/>
      <c r="B47" s="201" t="s">
        <v>78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110"/>
      <c r="N47" s="103"/>
    </row>
    <row r="48" spans="1:14" s="7" customFormat="1" ht="12.75">
      <c r="A48" s="108"/>
      <c r="B48" s="199" t="s">
        <v>85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110"/>
      <c r="N48" s="103"/>
    </row>
    <row r="49" spans="1:14" s="7" customFormat="1" ht="12.75">
      <c r="A49" s="85"/>
      <c r="B49" s="196" t="s">
        <v>86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10"/>
      <c r="N49" s="103"/>
    </row>
    <row r="50" spans="1:14" s="7" customFormat="1" ht="12.75">
      <c r="A50" s="131">
        <v>3</v>
      </c>
      <c r="B50" s="115" t="s">
        <v>20</v>
      </c>
      <c r="C50" s="102">
        <f>C51+C53</f>
        <v>2069.7200000000003</v>
      </c>
      <c r="D50" s="102">
        <f>D51+D53</f>
        <v>2069.7200000000003</v>
      </c>
      <c r="E50" s="104"/>
      <c r="F50" s="104"/>
      <c r="G50" s="104"/>
      <c r="H50" s="107"/>
      <c r="I50" s="107"/>
      <c r="J50" s="107"/>
      <c r="K50" s="102"/>
      <c r="L50" s="102"/>
      <c r="M50" s="110"/>
      <c r="N50" s="103"/>
    </row>
    <row r="51" spans="1:14" s="7" customFormat="1" ht="12.75">
      <c r="A51" s="131">
        <v>31</v>
      </c>
      <c r="B51" s="115" t="s">
        <v>21</v>
      </c>
      <c r="C51" s="102">
        <f>D51</f>
        <v>1200</v>
      </c>
      <c r="D51" s="102">
        <f>D52</f>
        <v>1200</v>
      </c>
      <c r="E51" s="104"/>
      <c r="F51" s="104"/>
      <c r="G51" s="104"/>
      <c r="H51" s="107"/>
      <c r="I51" s="107"/>
      <c r="J51" s="107"/>
      <c r="K51" s="102"/>
      <c r="L51" s="102"/>
      <c r="M51" s="110"/>
      <c r="N51" s="103"/>
    </row>
    <row r="52" spans="1:14" s="7" customFormat="1" ht="12.75">
      <c r="A52" s="108">
        <v>312</v>
      </c>
      <c r="B52" s="109" t="s">
        <v>23</v>
      </c>
      <c r="C52" s="105">
        <f>D52</f>
        <v>1200</v>
      </c>
      <c r="D52" s="105">
        <v>1200</v>
      </c>
      <c r="E52" s="104"/>
      <c r="F52" s="104"/>
      <c r="G52" s="104"/>
      <c r="H52" s="107"/>
      <c r="I52" s="107"/>
      <c r="J52" s="107"/>
      <c r="K52" s="102"/>
      <c r="L52" s="102"/>
      <c r="M52" s="110"/>
      <c r="N52" s="103"/>
    </row>
    <row r="53" spans="1:14" s="7" customFormat="1" ht="12.75">
      <c r="A53" s="131">
        <v>32</v>
      </c>
      <c r="B53" s="115" t="s">
        <v>25</v>
      </c>
      <c r="C53" s="102">
        <f>SUM(C54:C55)</f>
        <v>869.72</v>
      </c>
      <c r="D53" s="102">
        <f>SUM(D54:D55)</f>
        <v>869.72</v>
      </c>
      <c r="E53" s="104"/>
      <c r="F53" s="104"/>
      <c r="G53" s="104"/>
      <c r="H53" s="107"/>
      <c r="I53" s="107"/>
      <c r="J53" s="107"/>
      <c r="K53" s="102"/>
      <c r="L53" s="102"/>
      <c r="M53" s="110"/>
      <c r="N53" s="103"/>
    </row>
    <row r="54" spans="1:14" s="7" customFormat="1" ht="12.75" customHeight="1">
      <c r="A54" s="108">
        <v>329</v>
      </c>
      <c r="B54" s="109" t="s">
        <v>29</v>
      </c>
      <c r="C54" s="105">
        <f>D54</f>
        <v>869.72</v>
      </c>
      <c r="D54" s="105">
        <v>869.72</v>
      </c>
      <c r="E54" s="107"/>
      <c r="F54" s="107"/>
      <c r="G54" s="107"/>
      <c r="H54" s="104"/>
      <c r="I54" s="104"/>
      <c r="J54" s="104"/>
      <c r="K54" s="104"/>
      <c r="L54" s="104"/>
      <c r="M54" s="110"/>
      <c r="N54" s="103"/>
    </row>
    <row r="55" spans="1:14" s="7" customFormat="1" ht="12.75" customHeight="1">
      <c r="A55" s="76"/>
      <c r="B55" s="199" t="s">
        <v>68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103"/>
      <c r="N55" s="103"/>
    </row>
    <row r="56" spans="1:14" s="7" customFormat="1" ht="12.75" customHeight="1">
      <c r="A56" s="76"/>
      <c r="B56" s="196" t="s">
        <v>61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03"/>
      <c r="N56" s="103"/>
    </row>
    <row r="57" spans="1:14" s="143" customFormat="1" ht="12.75">
      <c r="A57" s="131">
        <v>3</v>
      </c>
      <c r="B57" s="115" t="s">
        <v>20</v>
      </c>
      <c r="C57" s="102">
        <f>C58</f>
        <v>288020</v>
      </c>
      <c r="D57" s="104"/>
      <c r="E57" s="102">
        <f>E58</f>
        <v>5020</v>
      </c>
      <c r="F57" s="102">
        <f>F58</f>
        <v>98000</v>
      </c>
      <c r="G57" s="102">
        <f>G58</f>
        <v>185000</v>
      </c>
      <c r="H57" s="107"/>
      <c r="I57" s="107"/>
      <c r="J57" s="107"/>
      <c r="K57" s="102">
        <f>K58</f>
        <v>288020</v>
      </c>
      <c r="L57" s="102">
        <f>L58</f>
        <v>288020</v>
      </c>
      <c r="M57" s="106"/>
      <c r="N57" s="106"/>
    </row>
    <row r="58" spans="1:14" s="143" customFormat="1" ht="12.75">
      <c r="A58" s="131">
        <v>32</v>
      </c>
      <c r="B58" s="115" t="s">
        <v>25</v>
      </c>
      <c r="C58" s="102">
        <f>C59+C60+C61+C62</f>
        <v>288020</v>
      </c>
      <c r="D58" s="104"/>
      <c r="E58" s="102">
        <f>SUM(E59:E62)</f>
        <v>5020</v>
      </c>
      <c r="F58" s="102">
        <f>SUM(F59:F62)</f>
        <v>98000</v>
      </c>
      <c r="G58" s="102">
        <f>G60</f>
        <v>185000</v>
      </c>
      <c r="H58" s="107"/>
      <c r="I58" s="107"/>
      <c r="J58" s="107"/>
      <c r="K58" s="102">
        <f>G58+F58+E58</f>
        <v>288020</v>
      </c>
      <c r="L58" s="102">
        <f>G58+F58+E58</f>
        <v>288020</v>
      </c>
      <c r="M58" s="106"/>
      <c r="N58" s="106"/>
    </row>
    <row r="59" spans="1:14" s="96" customFormat="1" ht="12.75">
      <c r="A59" s="108">
        <v>321</v>
      </c>
      <c r="B59" s="109" t="s">
        <v>26</v>
      </c>
      <c r="C59" s="105">
        <f>F59</f>
        <v>11400</v>
      </c>
      <c r="D59" s="107" t="s">
        <v>42</v>
      </c>
      <c r="E59" s="105">
        <v>0</v>
      </c>
      <c r="F59" s="105">
        <v>11400</v>
      </c>
      <c r="G59" s="107"/>
      <c r="H59" s="107"/>
      <c r="I59" s="107"/>
      <c r="J59" s="107"/>
      <c r="K59" s="107"/>
      <c r="L59" s="107"/>
      <c r="M59" s="103"/>
      <c r="N59" s="103"/>
    </row>
    <row r="60" spans="1:14" s="143" customFormat="1" ht="12.75">
      <c r="A60" s="108">
        <v>322</v>
      </c>
      <c r="B60" s="109" t="s">
        <v>27</v>
      </c>
      <c r="C60" s="105">
        <f>E60+F60+G60</f>
        <v>240120</v>
      </c>
      <c r="D60" s="107"/>
      <c r="E60" s="105">
        <v>5020</v>
      </c>
      <c r="F60" s="105">
        <v>50100</v>
      </c>
      <c r="G60" s="105">
        <v>185000</v>
      </c>
      <c r="H60" s="107"/>
      <c r="I60" s="107"/>
      <c r="J60" s="107"/>
      <c r="K60" s="107"/>
      <c r="L60" s="107"/>
      <c r="M60" s="106"/>
      <c r="N60" s="106"/>
    </row>
    <row r="61" spans="1:14" s="143" customFormat="1" ht="12.75">
      <c r="A61" s="108">
        <v>323</v>
      </c>
      <c r="B61" s="109" t="s">
        <v>28</v>
      </c>
      <c r="C61" s="105">
        <f>F61</f>
        <v>21500</v>
      </c>
      <c r="D61" s="107" t="s">
        <v>42</v>
      </c>
      <c r="E61" s="105">
        <v>0</v>
      </c>
      <c r="F61" s="105">
        <v>21500</v>
      </c>
      <c r="G61" s="107"/>
      <c r="H61" s="107"/>
      <c r="I61" s="107"/>
      <c r="J61" s="107"/>
      <c r="K61" s="107"/>
      <c r="L61" s="107"/>
      <c r="M61" s="106"/>
      <c r="N61" s="106"/>
    </row>
    <row r="62" spans="1:14" s="143" customFormat="1" ht="12.75">
      <c r="A62" s="108">
        <v>329</v>
      </c>
      <c r="B62" s="109" t="s">
        <v>29</v>
      </c>
      <c r="C62" s="105">
        <f>F62</f>
        <v>15000</v>
      </c>
      <c r="D62" s="107"/>
      <c r="E62" s="105">
        <v>0</v>
      </c>
      <c r="F62" s="105">
        <v>15000</v>
      </c>
      <c r="G62" s="107"/>
      <c r="H62" s="104"/>
      <c r="I62" s="104"/>
      <c r="J62" s="104"/>
      <c r="K62" s="104"/>
      <c r="L62" s="104"/>
      <c r="M62" s="106"/>
      <c r="N62" s="106"/>
    </row>
    <row r="63" spans="1:14" s="143" customFormat="1" ht="12.75">
      <c r="A63" s="108">
        <v>4</v>
      </c>
      <c r="B63" s="109"/>
      <c r="C63" s="102">
        <f>C64</f>
        <v>10000</v>
      </c>
      <c r="D63" s="104"/>
      <c r="E63" s="102"/>
      <c r="F63" s="102">
        <f>F64</f>
        <v>10000</v>
      </c>
      <c r="G63" s="107"/>
      <c r="H63" s="107"/>
      <c r="I63" s="107"/>
      <c r="J63" s="107"/>
      <c r="K63" s="102"/>
      <c r="L63" s="102"/>
      <c r="M63" s="106"/>
      <c r="N63" s="106"/>
    </row>
    <row r="64" spans="1:12" s="143" customFormat="1" ht="12.75">
      <c r="A64" s="141">
        <v>42</v>
      </c>
      <c r="B64" s="162"/>
      <c r="C64" s="138">
        <f>C65+C66</f>
        <v>10000</v>
      </c>
      <c r="D64" s="139"/>
      <c r="E64" s="138"/>
      <c r="F64" s="138">
        <f>F65+F66</f>
        <v>10000</v>
      </c>
      <c r="G64" s="140"/>
      <c r="H64" s="139"/>
      <c r="I64" s="139"/>
      <c r="J64" s="139"/>
      <c r="K64" s="138">
        <f>F64</f>
        <v>10000</v>
      </c>
      <c r="L64" s="138">
        <f>F64</f>
        <v>10000</v>
      </c>
    </row>
    <row r="65" spans="1:12" s="96" customFormat="1" ht="12.75">
      <c r="A65" s="141">
        <v>422</v>
      </c>
      <c r="B65" s="162" t="s">
        <v>32</v>
      </c>
      <c r="C65" s="142">
        <f>F65</f>
        <v>7000</v>
      </c>
      <c r="D65" s="140"/>
      <c r="E65" s="142"/>
      <c r="F65" s="142">
        <v>7000</v>
      </c>
      <c r="G65" s="140"/>
      <c r="H65" s="139"/>
      <c r="I65" s="139"/>
      <c r="J65" s="139"/>
      <c r="K65" s="139"/>
      <c r="L65" s="139"/>
    </row>
    <row r="66" spans="1:12" s="143" customFormat="1" ht="26.25">
      <c r="A66" s="141">
        <v>424</v>
      </c>
      <c r="B66" s="162" t="s">
        <v>35</v>
      </c>
      <c r="C66" s="142">
        <f>F66</f>
        <v>3000</v>
      </c>
      <c r="D66" s="142"/>
      <c r="E66" s="142"/>
      <c r="F66" s="142">
        <v>3000</v>
      </c>
      <c r="G66" s="140"/>
      <c r="H66" s="139"/>
      <c r="I66" s="139"/>
      <c r="J66" s="139"/>
      <c r="K66" s="139"/>
      <c r="L66" s="139"/>
    </row>
    <row r="67" spans="1:12" s="143" customFormat="1" ht="12.75" customHeight="1">
      <c r="A67" s="141"/>
      <c r="B67" s="201" t="s">
        <v>78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</row>
    <row r="68" spans="1:12" s="143" customFormat="1" ht="12.75" customHeight="1">
      <c r="A68" s="141"/>
      <c r="B68" s="199" t="s">
        <v>68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</row>
    <row r="69" spans="1:12" s="143" customFormat="1" ht="12.75" customHeight="1">
      <c r="A69" s="141"/>
      <c r="B69" s="196" t="s">
        <v>61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</row>
    <row r="70" spans="1:12" s="96" customFormat="1" ht="12.75">
      <c r="A70" s="131">
        <v>3</v>
      </c>
      <c r="B70" s="115" t="s">
        <v>20</v>
      </c>
      <c r="C70" s="102">
        <f>C71</f>
        <v>5000</v>
      </c>
      <c r="D70" s="104"/>
      <c r="E70" s="102"/>
      <c r="F70" s="102"/>
      <c r="G70" s="102"/>
      <c r="H70" s="102">
        <f>H71</f>
        <v>5000</v>
      </c>
      <c r="I70" s="104"/>
      <c r="J70" s="104"/>
      <c r="K70" s="104"/>
      <c r="L70" s="104"/>
    </row>
    <row r="71" spans="1:12" s="96" customFormat="1" ht="12.75">
      <c r="A71" s="131">
        <v>32</v>
      </c>
      <c r="B71" s="115" t="s">
        <v>25</v>
      </c>
      <c r="C71" s="102">
        <f>C72+C73</f>
        <v>5000</v>
      </c>
      <c r="D71" s="104"/>
      <c r="E71" s="102"/>
      <c r="F71" s="102"/>
      <c r="G71" s="102"/>
      <c r="H71" s="102">
        <f>H72+H73</f>
        <v>5000</v>
      </c>
      <c r="I71" s="104"/>
      <c r="J71" s="104"/>
      <c r="K71" s="102">
        <f>H71</f>
        <v>5000</v>
      </c>
      <c r="L71" s="102">
        <f>H71</f>
        <v>5000</v>
      </c>
    </row>
    <row r="72" spans="1:12" s="143" customFormat="1" ht="12.75">
      <c r="A72" s="108">
        <v>323</v>
      </c>
      <c r="B72" s="109" t="s">
        <v>28</v>
      </c>
      <c r="C72" s="105">
        <f>H72</f>
        <v>3000</v>
      </c>
      <c r="D72" s="107"/>
      <c r="E72" s="105"/>
      <c r="F72" s="105"/>
      <c r="G72" s="105"/>
      <c r="H72" s="105">
        <v>3000</v>
      </c>
      <c r="I72" s="104"/>
      <c r="J72" s="104"/>
      <c r="K72" s="104"/>
      <c r="L72" s="104"/>
    </row>
    <row r="73" spans="1:12" s="143" customFormat="1" ht="12.75">
      <c r="A73" s="108">
        <v>329</v>
      </c>
      <c r="B73" s="109" t="s">
        <v>29</v>
      </c>
      <c r="C73" s="105">
        <f>H73</f>
        <v>2000</v>
      </c>
      <c r="D73" s="105"/>
      <c r="E73" s="107"/>
      <c r="F73" s="107"/>
      <c r="G73" s="107"/>
      <c r="H73" s="105">
        <v>2000</v>
      </c>
      <c r="I73" s="104"/>
      <c r="J73" s="104"/>
      <c r="K73" s="104"/>
      <c r="L73" s="104"/>
    </row>
    <row r="74" spans="1:12" s="111" customFormat="1" ht="12.75" customHeight="1">
      <c r="A74" s="129"/>
      <c r="B74" s="201" t="s">
        <v>78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</row>
    <row r="75" spans="1:12" s="111" customFormat="1" ht="12.75" customHeight="1">
      <c r="A75" s="129"/>
      <c r="B75" s="199" t="s">
        <v>68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</row>
    <row r="76" spans="1:12" s="111" customFormat="1" ht="12.75" customHeight="1">
      <c r="A76" s="129"/>
      <c r="B76" s="196" t="s">
        <v>75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spans="1:12" s="96" customFormat="1" ht="12.75">
      <c r="A77" s="131">
        <v>3</v>
      </c>
      <c r="B77" s="115" t="s">
        <v>20</v>
      </c>
      <c r="C77" s="102">
        <f>C78</f>
        <v>84000</v>
      </c>
      <c r="D77" s="104"/>
      <c r="E77" s="102"/>
      <c r="F77" s="102">
        <f>F78</f>
        <v>84000</v>
      </c>
      <c r="G77" s="102"/>
      <c r="H77" s="104"/>
      <c r="I77" s="104"/>
      <c r="J77" s="104"/>
      <c r="K77" s="104"/>
      <c r="L77" s="104"/>
    </row>
    <row r="78" spans="1:12" s="96" customFormat="1" ht="12.75">
      <c r="A78" s="131">
        <v>32</v>
      </c>
      <c r="B78" s="115" t="s">
        <v>25</v>
      </c>
      <c r="C78" s="102">
        <f>C79</f>
        <v>84000</v>
      </c>
      <c r="D78" s="104"/>
      <c r="E78" s="102"/>
      <c r="F78" s="102">
        <f>F79</f>
        <v>84000</v>
      </c>
      <c r="G78" s="102"/>
      <c r="H78" s="104"/>
      <c r="I78" s="104"/>
      <c r="J78" s="104"/>
      <c r="K78" s="102">
        <f>F78</f>
        <v>84000</v>
      </c>
      <c r="L78" s="102">
        <f>F78</f>
        <v>84000</v>
      </c>
    </row>
    <row r="79" spans="1:12" s="143" customFormat="1" ht="12.75">
      <c r="A79" s="108">
        <v>322</v>
      </c>
      <c r="B79" s="109" t="s">
        <v>27</v>
      </c>
      <c r="C79" s="105">
        <f>F79</f>
        <v>84000</v>
      </c>
      <c r="D79" s="107"/>
      <c r="E79" s="105"/>
      <c r="F79" s="105">
        <v>84000</v>
      </c>
      <c r="G79" s="105"/>
      <c r="H79" s="104"/>
      <c r="I79" s="104"/>
      <c r="J79" s="104"/>
      <c r="K79" s="104"/>
      <c r="L79" s="104"/>
    </row>
    <row r="80" spans="1:12" s="111" customFormat="1" ht="12.75">
      <c r="A80" s="129"/>
      <c r="B80" s="196" t="s">
        <v>77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</row>
    <row r="81" spans="1:13" s="143" customFormat="1" ht="12.75">
      <c r="A81" s="131">
        <v>3</v>
      </c>
      <c r="B81" s="115" t="s">
        <v>20</v>
      </c>
      <c r="C81" s="102">
        <f>C82</f>
        <v>113530.45999999999</v>
      </c>
      <c r="D81" s="107"/>
      <c r="E81" s="107"/>
      <c r="F81" s="107"/>
      <c r="G81" s="102">
        <f>G82</f>
        <v>113530.45999999999</v>
      </c>
      <c r="H81" s="105"/>
      <c r="I81" s="105"/>
      <c r="J81" s="140"/>
      <c r="K81" s="140"/>
      <c r="L81" s="140"/>
      <c r="M81" s="96"/>
    </row>
    <row r="82" spans="1:12" s="143" customFormat="1" ht="12.75">
      <c r="A82" s="131">
        <v>32</v>
      </c>
      <c r="B82" s="115" t="s">
        <v>25</v>
      </c>
      <c r="C82" s="102">
        <f>C83+C84</f>
        <v>113530.45999999999</v>
      </c>
      <c r="D82" s="107"/>
      <c r="E82" s="107"/>
      <c r="F82" s="107"/>
      <c r="G82" s="102">
        <f>G83+G84</f>
        <v>113530.45999999999</v>
      </c>
      <c r="H82" s="107"/>
      <c r="I82" s="107"/>
      <c r="J82" s="140"/>
      <c r="K82" s="140"/>
      <c r="L82" s="140"/>
    </row>
    <row r="83" spans="1:12" s="143" customFormat="1" ht="12.75">
      <c r="A83" s="108">
        <v>321</v>
      </c>
      <c r="B83" s="109" t="s">
        <v>26</v>
      </c>
      <c r="C83" s="105">
        <f>G83</f>
        <v>65550</v>
      </c>
      <c r="D83" s="107"/>
      <c r="E83" s="107"/>
      <c r="F83" s="107"/>
      <c r="G83" s="105">
        <v>65550</v>
      </c>
      <c r="H83" s="105"/>
      <c r="I83" s="105"/>
      <c r="J83" s="140"/>
      <c r="K83" s="140"/>
      <c r="L83" s="140"/>
    </row>
    <row r="84" spans="1:12" s="143" customFormat="1" ht="12.75">
      <c r="A84" s="108">
        <v>329</v>
      </c>
      <c r="B84" s="109" t="s">
        <v>29</v>
      </c>
      <c r="C84" s="105">
        <f>G84</f>
        <v>47980.46</v>
      </c>
      <c r="D84" s="107"/>
      <c r="E84" s="107"/>
      <c r="F84" s="107"/>
      <c r="G84" s="105">
        <v>47980.46</v>
      </c>
      <c r="H84" s="105"/>
      <c r="I84" s="105"/>
      <c r="J84" s="140"/>
      <c r="K84" s="140"/>
      <c r="L84" s="140"/>
    </row>
    <row r="85" spans="1:12" s="143" customFormat="1" ht="26.25">
      <c r="A85" s="160">
        <v>4</v>
      </c>
      <c r="B85" s="161" t="s">
        <v>33</v>
      </c>
      <c r="C85" s="138">
        <f>C86</f>
        <v>50000</v>
      </c>
      <c r="D85" s="140"/>
      <c r="E85" s="138"/>
      <c r="F85" s="138"/>
      <c r="G85" s="138">
        <f>G86</f>
        <v>50000</v>
      </c>
      <c r="H85" s="140"/>
      <c r="I85" s="140"/>
      <c r="J85" s="140"/>
      <c r="K85" s="138"/>
      <c r="L85" s="138"/>
    </row>
    <row r="86" spans="1:12" s="143" customFormat="1" ht="26.25">
      <c r="A86" s="160">
        <v>42</v>
      </c>
      <c r="B86" s="161" t="s">
        <v>34</v>
      </c>
      <c r="C86" s="138">
        <f>SUM(C87:C87)</f>
        <v>50000</v>
      </c>
      <c r="D86" s="140"/>
      <c r="E86" s="138"/>
      <c r="F86" s="138"/>
      <c r="G86" s="142">
        <f>G87</f>
        <v>50000</v>
      </c>
      <c r="H86" s="140"/>
      <c r="I86" s="140"/>
      <c r="J86" s="140"/>
      <c r="K86" s="138"/>
      <c r="L86" s="138"/>
    </row>
    <row r="87" spans="1:12" s="143" customFormat="1" ht="12.75">
      <c r="A87" s="141">
        <v>422</v>
      </c>
      <c r="B87" s="162" t="s">
        <v>32</v>
      </c>
      <c r="C87" s="142">
        <f>G87</f>
        <v>50000</v>
      </c>
      <c r="D87" s="140"/>
      <c r="E87" s="140"/>
      <c r="F87" s="140"/>
      <c r="G87" s="142">
        <v>50000</v>
      </c>
      <c r="H87" s="140"/>
      <c r="I87" s="140"/>
      <c r="J87" s="140"/>
      <c r="K87" s="140"/>
      <c r="L87" s="140"/>
    </row>
    <row r="88" spans="1:14" ht="12.75">
      <c r="A88" s="85"/>
      <c r="B88" s="196" t="s">
        <v>66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03"/>
      <c r="N88" s="106"/>
    </row>
    <row r="89" spans="1:13" s="143" customFormat="1" ht="12.75">
      <c r="A89" s="131">
        <v>3</v>
      </c>
      <c r="B89" s="115" t="s">
        <v>20</v>
      </c>
      <c r="C89" s="102">
        <f>G89</f>
        <v>150713</v>
      </c>
      <c r="D89" s="107"/>
      <c r="E89" s="107"/>
      <c r="F89" s="107"/>
      <c r="G89" s="102">
        <f>G90+G94</f>
        <v>150713</v>
      </c>
      <c r="H89" s="105"/>
      <c r="I89" s="105"/>
      <c r="J89" s="107"/>
      <c r="K89" s="102">
        <f>K90</f>
        <v>0</v>
      </c>
      <c r="L89" s="102">
        <f>L90</f>
        <v>0</v>
      </c>
      <c r="M89" s="96"/>
    </row>
    <row r="90" spans="1:13" s="143" customFormat="1" ht="12.75">
      <c r="A90" s="131">
        <v>31</v>
      </c>
      <c r="B90" s="115" t="s">
        <v>21</v>
      </c>
      <c r="C90" s="102">
        <f>SUM(C91:C93)</f>
        <v>140713</v>
      </c>
      <c r="D90" s="107"/>
      <c r="E90" s="107"/>
      <c r="F90" s="107"/>
      <c r="G90" s="102">
        <f>SUM(G91:G93)</f>
        <v>140713</v>
      </c>
      <c r="H90" s="105"/>
      <c r="I90" s="105"/>
      <c r="J90" s="107"/>
      <c r="K90" s="102">
        <v>0</v>
      </c>
      <c r="L90" s="102">
        <v>0</v>
      </c>
      <c r="M90" s="96"/>
    </row>
    <row r="91" spans="1:13" s="143" customFormat="1" ht="12.75">
      <c r="A91" s="108">
        <v>311</v>
      </c>
      <c r="B91" s="109" t="s">
        <v>26</v>
      </c>
      <c r="C91" s="105">
        <f>G91</f>
        <v>112200</v>
      </c>
      <c r="D91" s="107"/>
      <c r="E91" s="107"/>
      <c r="F91" s="107"/>
      <c r="G91" s="105">
        <v>112200</v>
      </c>
      <c r="H91" s="105"/>
      <c r="I91" s="105"/>
      <c r="J91" s="107"/>
      <c r="K91" s="102"/>
      <c r="L91" s="102"/>
      <c r="M91" s="96"/>
    </row>
    <row r="92" spans="1:13" s="143" customFormat="1" ht="12.75">
      <c r="A92" s="108">
        <v>312</v>
      </c>
      <c r="B92" s="109" t="s">
        <v>23</v>
      </c>
      <c r="C92" s="105">
        <f>G92</f>
        <v>10000</v>
      </c>
      <c r="D92" s="105"/>
      <c r="E92" s="107"/>
      <c r="F92" s="107"/>
      <c r="G92" s="105">
        <v>10000</v>
      </c>
      <c r="H92" s="105"/>
      <c r="I92" s="105"/>
      <c r="J92" s="107"/>
      <c r="K92" s="102"/>
      <c r="L92" s="102"/>
      <c r="M92" s="96"/>
    </row>
    <row r="93" spans="1:13" s="143" customFormat="1" ht="12.75">
      <c r="A93" s="108">
        <v>313</v>
      </c>
      <c r="B93" s="109" t="s">
        <v>24</v>
      </c>
      <c r="C93" s="105">
        <f>G93</f>
        <v>18513</v>
      </c>
      <c r="D93" s="105"/>
      <c r="E93" s="107"/>
      <c r="F93" s="107"/>
      <c r="G93" s="105">
        <v>18513</v>
      </c>
      <c r="H93" s="105"/>
      <c r="I93" s="105"/>
      <c r="J93" s="107"/>
      <c r="K93" s="102"/>
      <c r="L93" s="102"/>
      <c r="M93" s="96"/>
    </row>
    <row r="94" spans="1:12" s="96" customFormat="1" ht="12.75">
      <c r="A94" s="131">
        <v>32</v>
      </c>
      <c r="B94" s="115" t="s">
        <v>25</v>
      </c>
      <c r="C94" s="102">
        <f>G94</f>
        <v>10000</v>
      </c>
      <c r="D94" s="104"/>
      <c r="E94" s="104"/>
      <c r="F94" s="104"/>
      <c r="G94" s="102">
        <f>G95</f>
        <v>10000</v>
      </c>
      <c r="H94" s="102"/>
      <c r="I94" s="102"/>
      <c r="J94" s="104"/>
      <c r="K94" s="102"/>
      <c r="L94" s="102"/>
    </row>
    <row r="95" spans="1:18" s="143" customFormat="1" ht="12.75">
      <c r="A95" s="108">
        <v>321</v>
      </c>
      <c r="B95" s="109" t="s">
        <v>26</v>
      </c>
      <c r="C95" s="105">
        <f>G94</f>
        <v>10000</v>
      </c>
      <c r="D95" s="107"/>
      <c r="E95" s="107"/>
      <c r="F95" s="107"/>
      <c r="G95" s="105">
        <v>10000</v>
      </c>
      <c r="H95" s="105"/>
      <c r="I95" s="105"/>
      <c r="J95" s="107"/>
      <c r="K95" s="102"/>
      <c r="L95" s="102"/>
      <c r="M95" s="96"/>
      <c r="R95" s="143" t="s">
        <v>42</v>
      </c>
    </row>
    <row r="96" spans="1:14" ht="12.75">
      <c r="A96" s="129"/>
      <c r="B96" s="196" t="s">
        <v>67</v>
      </c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06"/>
      <c r="N96" s="106"/>
    </row>
    <row r="97" spans="1:12" s="143" customFormat="1" ht="12.75">
      <c r="A97" s="131">
        <v>3</v>
      </c>
      <c r="B97" s="115" t="s">
        <v>20</v>
      </c>
      <c r="C97" s="102">
        <f>C98</f>
        <v>30000</v>
      </c>
      <c r="D97" s="107"/>
      <c r="E97" s="107"/>
      <c r="F97" s="107"/>
      <c r="G97" s="102">
        <f>G98</f>
        <v>30000</v>
      </c>
      <c r="H97" s="105"/>
      <c r="I97" s="107"/>
      <c r="J97" s="107"/>
      <c r="K97" s="102">
        <f>K98</f>
        <v>30000</v>
      </c>
      <c r="L97" s="102">
        <f>L98</f>
        <v>30000</v>
      </c>
    </row>
    <row r="98" spans="1:12" s="143" customFormat="1" ht="12.75">
      <c r="A98" s="131">
        <v>32</v>
      </c>
      <c r="B98" s="115" t="s">
        <v>25</v>
      </c>
      <c r="C98" s="102">
        <f>C99</f>
        <v>30000</v>
      </c>
      <c r="D98" s="107"/>
      <c r="E98" s="107"/>
      <c r="F98" s="107"/>
      <c r="G98" s="102">
        <f>G99</f>
        <v>30000</v>
      </c>
      <c r="H98" s="104"/>
      <c r="I98" s="104"/>
      <c r="J98" s="104"/>
      <c r="K98" s="102">
        <v>30000</v>
      </c>
      <c r="L98" s="102">
        <v>30000</v>
      </c>
    </row>
    <row r="99" spans="1:12" s="143" customFormat="1" ht="12.75">
      <c r="A99" s="108">
        <v>322</v>
      </c>
      <c r="B99" s="109" t="s">
        <v>27</v>
      </c>
      <c r="C99" s="105">
        <f>G99</f>
        <v>30000</v>
      </c>
      <c r="D99" s="107"/>
      <c r="E99" s="107"/>
      <c r="F99" s="107"/>
      <c r="G99" s="105">
        <v>30000</v>
      </c>
      <c r="H99" s="104"/>
      <c r="I99" s="104"/>
      <c r="J99" s="104"/>
      <c r="K99" s="104"/>
      <c r="L99" s="104"/>
    </row>
    <row r="100" spans="1:14" ht="12.75" customHeight="1">
      <c r="A100" s="129"/>
      <c r="B100" s="196" t="s">
        <v>76</v>
      </c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06"/>
      <c r="N100" s="106"/>
    </row>
    <row r="101" spans="1:13" s="143" customFormat="1" ht="12.75">
      <c r="A101" s="108">
        <v>3</v>
      </c>
      <c r="B101" s="109" t="s">
        <v>20</v>
      </c>
      <c r="C101" s="102">
        <f>C102+C105+C110</f>
        <v>763597.97</v>
      </c>
      <c r="D101" s="104"/>
      <c r="E101" s="104"/>
      <c r="F101" s="104"/>
      <c r="G101" s="102">
        <f>G102+G105+G110</f>
        <v>763597.97</v>
      </c>
      <c r="H101" s="142"/>
      <c r="I101" s="142"/>
      <c r="J101" s="140"/>
      <c r="K101" s="138"/>
      <c r="L101" s="140"/>
      <c r="M101" s="96"/>
    </row>
    <row r="102" spans="1:12" s="96" customFormat="1" ht="12.75">
      <c r="A102" s="131">
        <v>31</v>
      </c>
      <c r="B102" s="115" t="s">
        <v>21</v>
      </c>
      <c r="C102" s="102">
        <f>C103+C104</f>
        <v>6990</v>
      </c>
      <c r="D102" s="104"/>
      <c r="E102" s="104"/>
      <c r="F102" s="104"/>
      <c r="G102" s="102">
        <f>G103+G104</f>
        <v>6990</v>
      </c>
      <c r="H102" s="138"/>
      <c r="I102" s="138"/>
      <c r="J102" s="139"/>
      <c r="K102" s="138"/>
      <c r="L102" s="139"/>
    </row>
    <row r="103" spans="1:13" s="143" customFormat="1" ht="12.75">
      <c r="A103" s="108">
        <v>311</v>
      </c>
      <c r="B103" s="109" t="s">
        <v>22</v>
      </c>
      <c r="C103" s="105">
        <f>G103</f>
        <v>6000</v>
      </c>
      <c r="D103" s="107"/>
      <c r="E103" s="107"/>
      <c r="F103" s="107"/>
      <c r="G103" s="105">
        <v>6000</v>
      </c>
      <c r="H103" s="142"/>
      <c r="I103" s="142"/>
      <c r="J103" s="140"/>
      <c r="K103" s="142"/>
      <c r="L103" s="140"/>
      <c r="M103" s="96"/>
    </row>
    <row r="104" spans="1:13" s="143" customFormat="1" ht="12.75">
      <c r="A104" s="108">
        <v>313</v>
      </c>
      <c r="B104" s="109" t="s">
        <v>24</v>
      </c>
      <c r="C104" s="105">
        <f>G104</f>
        <v>990</v>
      </c>
      <c r="D104" s="107"/>
      <c r="E104" s="107"/>
      <c r="F104" s="107"/>
      <c r="G104" s="105">
        <v>990</v>
      </c>
      <c r="H104" s="142"/>
      <c r="I104" s="142"/>
      <c r="J104" s="140"/>
      <c r="K104" s="142"/>
      <c r="L104" s="140"/>
      <c r="M104" s="96"/>
    </row>
    <row r="105" spans="1:12" s="96" customFormat="1" ht="12.75">
      <c r="A105" s="131">
        <v>32</v>
      </c>
      <c r="B105" s="115" t="s">
        <v>25</v>
      </c>
      <c r="C105" s="102">
        <f>C106+C107+C108+C109</f>
        <v>189010</v>
      </c>
      <c r="D105" s="104"/>
      <c r="E105" s="104"/>
      <c r="F105" s="104"/>
      <c r="G105" s="102">
        <f>G106+G107+G108+G109</f>
        <v>189010</v>
      </c>
      <c r="H105" s="138"/>
      <c r="I105" s="138"/>
      <c r="J105" s="139"/>
      <c r="K105" s="139"/>
      <c r="L105" s="139"/>
    </row>
    <row r="106" spans="1:13" s="143" customFormat="1" ht="12.75">
      <c r="A106" s="108">
        <v>321</v>
      </c>
      <c r="B106" s="109" t="s">
        <v>26</v>
      </c>
      <c r="C106" s="105">
        <f>G106</f>
        <v>36000</v>
      </c>
      <c r="D106" s="107"/>
      <c r="E106" s="107"/>
      <c r="F106" s="107"/>
      <c r="G106" s="105">
        <v>36000</v>
      </c>
      <c r="H106" s="142"/>
      <c r="I106" s="142"/>
      <c r="J106" s="140"/>
      <c r="K106" s="140"/>
      <c r="L106" s="140"/>
      <c r="M106" s="96"/>
    </row>
    <row r="107" spans="1:13" s="143" customFormat="1" ht="12.75">
      <c r="A107" s="108">
        <v>322</v>
      </c>
      <c r="B107" s="109" t="s">
        <v>27</v>
      </c>
      <c r="C107" s="105">
        <f>G107</f>
        <v>4000</v>
      </c>
      <c r="D107" s="107"/>
      <c r="E107" s="107"/>
      <c r="F107" s="107"/>
      <c r="G107" s="105">
        <v>4000</v>
      </c>
      <c r="H107" s="142"/>
      <c r="I107" s="142"/>
      <c r="J107" s="140"/>
      <c r="K107" s="140"/>
      <c r="L107" s="140"/>
      <c r="M107" s="96"/>
    </row>
    <row r="108" spans="1:13" s="143" customFormat="1" ht="12.75">
      <c r="A108" s="108">
        <v>323</v>
      </c>
      <c r="B108" s="109" t="s">
        <v>28</v>
      </c>
      <c r="C108" s="105">
        <f>G108</f>
        <v>57982.05</v>
      </c>
      <c r="D108" s="107"/>
      <c r="E108" s="107"/>
      <c r="F108" s="107"/>
      <c r="G108" s="105">
        <v>57982.05</v>
      </c>
      <c r="H108" s="142"/>
      <c r="I108" s="142"/>
      <c r="J108" s="140"/>
      <c r="K108" s="140"/>
      <c r="L108" s="140"/>
      <c r="M108" s="96"/>
    </row>
    <row r="109" spans="1:13" s="143" customFormat="1" ht="12.75">
      <c r="A109" s="108">
        <v>329</v>
      </c>
      <c r="B109" s="109" t="s">
        <v>29</v>
      </c>
      <c r="C109" s="105">
        <f>G109</f>
        <v>91027.95</v>
      </c>
      <c r="D109" s="107"/>
      <c r="E109" s="107"/>
      <c r="F109" s="107"/>
      <c r="G109" s="105">
        <v>91027.95</v>
      </c>
      <c r="H109" s="142"/>
      <c r="I109" s="142"/>
      <c r="J109" s="140"/>
      <c r="K109" s="138"/>
      <c r="L109" s="140"/>
      <c r="M109" s="96"/>
    </row>
    <row r="110" spans="1:12" s="96" customFormat="1" ht="21">
      <c r="A110" s="131">
        <v>36</v>
      </c>
      <c r="B110" s="159" t="s">
        <v>58</v>
      </c>
      <c r="C110" s="102">
        <f>C111+C112</f>
        <v>567597.97</v>
      </c>
      <c r="D110" s="104"/>
      <c r="E110" s="104"/>
      <c r="F110" s="104"/>
      <c r="G110" s="102">
        <f>G111+G112</f>
        <v>567597.97</v>
      </c>
      <c r="H110" s="138"/>
      <c r="I110" s="138" t="s">
        <v>42</v>
      </c>
      <c r="J110" s="139"/>
      <c r="K110" s="138" t="s">
        <v>42</v>
      </c>
      <c r="L110" s="139"/>
    </row>
    <row r="111" spans="1:13" s="143" customFormat="1" ht="12.75">
      <c r="A111" s="108">
        <v>361</v>
      </c>
      <c r="B111" s="158" t="s">
        <v>72</v>
      </c>
      <c r="C111" s="105">
        <f>G111</f>
        <v>385000</v>
      </c>
      <c r="D111" s="107"/>
      <c r="E111" s="107"/>
      <c r="F111" s="107"/>
      <c r="G111" s="105">
        <v>385000</v>
      </c>
      <c r="H111" s="142"/>
      <c r="I111" s="142"/>
      <c r="J111" s="140"/>
      <c r="K111" s="138"/>
      <c r="L111" s="140"/>
      <c r="M111" s="96"/>
    </row>
    <row r="112" spans="1:13" s="143" customFormat="1" ht="12.75">
      <c r="A112" s="108">
        <v>369</v>
      </c>
      <c r="B112" s="109" t="s">
        <v>54</v>
      </c>
      <c r="C112" s="105">
        <f>G112</f>
        <v>182597.97</v>
      </c>
      <c r="D112" s="107"/>
      <c r="E112" s="107"/>
      <c r="F112" s="107"/>
      <c r="G112" s="105">
        <v>182597.97</v>
      </c>
      <c r="H112" s="142"/>
      <c r="I112" s="142"/>
      <c r="J112" s="140"/>
      <c r="K112" s="138"/>
      <c r="L112" s="138"/>
      <c r="M112" s="96"/>
    </row>
    <row r="113" spans="1:13" s="143" customFormat="1" ht="26.25">
      <c r="A113" s="160">
        <v>4</v>
      </c>
      <c r="B113" s="161" t="s">
        <v>33</v>
      </c>
      <c r="C113" s="138">
        <f>C114</f>
        <v>57402.03</v>
      </c>
      <c r="D113" s="138"/>
      <c r="E113" s="139"/>
      <c r="F113" s="139"/>
      <c r="G113" s="138">
        <f>G114</f>
        <v>57402.03</v>
      </c>
      <c r="H113" s="140"/>
      <c r="I113" s="140"/>
      <c r="J113" s="140"/>
      <c r="K113" s="138"/>
      <c r="L113" s="138"/>
      <c r="M113" s="96"/>
    </row>
    <row r="114" spans="1:13" s="143" customFormat="1" ht="26.25">
      <c r="A114" s="160">
        <v>42</v>
      </c>
      <c r="B114" s="161" t="s">
        <v>34</v>
      </c>
      <c r="C114" s="138">
        <f>G114</f>
        <v>57402.03</v>
      </c>
      <c r="D114" s="138"/>
      <c r="E114" s="139"/>
      <c r="F114" s="139"/>
      <c r="G114" s="138">
        <f>G115</f>
        <v>57402.03</v>
      </c>
      <c r="H114" s="139"/>
      <c r="I114" s="139"/>
      <c r="J114" s="139"/>
      <c r="K114" s="138"/>
      <c r="L114" s="138"/>
      <c r="M114" s="96"/>
    </row>
    <row r="115" spans="1:13" s="143" customFormat="1" ht="12.75">
      <c r="A115" s="141">
        <v>422</v>
      </c>
      <c r="B115" s="162" t="s">
        <v>32</v>
      </c>
      <c r="C115" s="142">
        <f>G115</f>
        <v>57402.03</v>
      </c>
      <c r="D115" s="142"/>
      <c r="E115" s="140"/>
      <c r="F115" s="140"/>
      <c r="G115" s="142">
        <v>57402.03</v>
      </c>
      <c r="H115" s="139"/>
      <c r="I115" s="139"/>
      <c r="J115" s="139"/>
      <c r="K115" s="138"/>
      <c r="L115" s="138"/>
      <c r="M115" s="96"/>
    </row>
    <row r="116" spans="1:13" s="143" customFormat="1" ht="12.75">
      <c r="A116" s="108"/>
      <c r="B116" s="109"/>
      <c r="C116" s="105"/>
      <c r="D116" s="107"/>
      <c r="E116" s="107"/>
      <c r="F116" s="107"/>
      <c r="G116" s="105"/>
      <c r="H116" s="142"/>
      <c r="I116" s="142"/>
      <c r="J116" s="140"/>
      <c r="K116" s="138"/>
      <c r="L116" s="138"/>
      <c r="M116" s="96"/>
    </row>
    <row r="117" spans="1:13" s="143" customFormat="1" ht="12.75" customHeight="1">
      <c r="A117" s="129"/>
      <c r="B117" s="196" t="s">
        <v>83</v>
      </c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96"/>
    </row>
    <row r="118" spans="1:12" s="96" customFormat="1" ht="12.75">
      <c r="A118" s="131">
        <v>3</v>
      </c>
      <c r="B118" s="115" t="s">
        <v>20</v>
      </c>
      <c r="C118" s="102">
        <f>C119+C122+C127</f>
        <v>38400</v>
      </c>
      <c r="D118" s="104"/>
      <c r="E118" s="104"/>
      <c r="F118" s="104"/>
      <c r="G118" s="102">
        <f>G119</f>
        <v>38400</v>
      </c>
      <c r="H118" s="102"/>
      <c r="I118" s="138"/>
      <c r="J118" s="139"/>
      <c r="K118" s="138"/>
      <c r="L118" s="139"/>
    </row>
    <row r="119" spans="1:13" s="143" customFormat="1" ht="12.75">
      <c r="A119" s="131">
        <v>32</v>
      </c>
      <c r="B119" s="115" t="s">
        <v>25</v>
      </c>
      <c r="C119" s="102">
        <f>G119</f>
        <v>38400</v>
      </c>
      <c r="D119" s="104"/>
      <c r="E119" s="104"/>
      <c r="F119" s="104"/>
      <c r="G119" s="102">
        <f>G120</f>
        <v>38400</v>
      </c>
      <c r="H119" s="102"/>
      <c r="I119" s="142"/>
      <c r="J119" s="140"/>
      <c r="K119" s="138"/>
      <c r="L119" s="140"/>
      <c r="M119" s="96"/>
    </row>
    <row r="120" spans="1:13" s="143" customFormat="1" ht="12.75">
      <c r="A120" s="108">
        <v>323</v>
      </c>
      <c r="B120" s="109" t="s">
        <v>28</v>
      </c>
      <c r="C120" s="105">
        <f>G120</f>
        <v>38400</v>
      </c>
      <c r="D120" s="107"/>
      <c r="E120" s="107"/>
      <c r="F120" s="107"/>
      <c r="G120" s="105">
        <v>38400</v>
      </c>
      <c r="H120" s="105"/>
      <c r="I120" s="142"/>
      <c r="J120" s="140"/>
      <c r="K120" s="142"/>
      <c r="L120" s="140"/>
      <c r="M120" s="96"/>
    </row>
    <row r="121" spans="1:12" ht="12.75">
      <c r="A121" s="108"/>
      <c r="B121" s="109"/>
      <c r="C121" s="105"/>
      <c r="D121" s="107"/>
      <c r="E121" s="107"/>
      <c r="F121" s="107"/>
      <c r="G121" s="105"/>
      <c r="H121" s="107"/>
      <c r="I121" s="107"/>
      <c r="J121" s="107"/>
      <c r="K121" s="107"/>
      <c r="L121" s="107"/>
    </row>
    <row r="122" spans="1:12" ht="12.75">
      <c r="A122" s="108"/>
      <c r="B122" s="109"/>
      <c r="C122" s="117"/>
      <c r="D122" s="118"/>
      <c r="E122" s="118"/>
      <c r="F122" s="118"/>
      <c r="G122" s="117"/>
      <c r="H122" s="99"/>
      <c r="I122" s="99"/>
      <c r="J122" s="136" t="s">
        <v>50</v>
      </c>
      <c r="K122" s="121"/>
      <c r="L122" s="137"/>
    </row>
    <row r="123" spans="1:12" s="7" customFormat="1" ht="12.75">
      <c r="A123" s="108"/>
      <c r="B123" s="109"/>
      <c r="C123" s="117"/>
      <c r="D123" s="118"/>
      <c r="E123" s="118"/>
      <c r="F123" s="118"/>
      <c r="G123" s="117"/>
      <c r="H123" s="99"/>
      <c r="I123" s="99"/>
      <c r="J123" s="136" t="s">
        <v>51</v>
      </c>
      <c r="K123" s="121"/>
      <c r="L123" s="137"/>
    </row>
    <row r="124" spans="1:12" ht="12.75">
      <c r="A124" s="76"/>
      <c r="B124" s="100" t="s">
        <v>48</v>
      </c>
      <c r="C124" s="123"/>
      <c r="D124" s="122"/>
      <c r="E124" s="99"/>
      <c r="F124" s="99"/>
      <c r="G124" s="99"/>
      <c r="H124" s="99"/>
      <c r="I124" s="99"/>
      <c r="J124" s="99"/>
      <c r="K124" s="99"/>
      <c r="L124" s="99"/>
    </row>
    <row r="125" spans="1:12" s="7" customFormat="1" ht="12.75">
      <c r="A125" s="76"/>
      <c r="B125" s="100" t="s">
        <v>49</v>
      </c>
      <c r="C125" s="123"/>
      <c r="D125" s="122"/>
      <c r="E125" s="99" t="s">
        <v>87</v>
      </c>
      <c r="F125" s="99"/>
      <c r="G125" s="99"/>
      <c r="H125" s="99"/>
      <c r="I125" s="99"/>
      <c r="J125" s="99"/>
      <c r="K125" s="99"/>
      <c r="L125" s="99"/>
    </row>
    <row r="126" spans="1:12" s="7" customFormat="1" ht="12.75">
      <c r="A126" s="76"/>
      <c r="B126" s="10"/>
      <c r="C126" s="99"/>
      <c r="D126" s="99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76"/>
      <c r="B127" s="10"/>
      <c r="C127" s="99"/>
      <c r="D127" s="99"/>
      <c r="E127" s="5"/>
      <c r="F127" s="5"/>
      <c r="G127" s="5"/>
      <c r="H127" s="5"/>
      <c r="I127" s="5"/>
      <c r="J127" s="5"/>
      <c r="K127" s="5"/>
      <c r="L127" s="5"/>
    </row>
    <row r="128" spans="1:12" s="7" customFormat="1" ht="12.75">
      <c r="A128" s="76"/>
      <c r="B128" s="10"/>
      <c r="C128" s="99"/>
      <c r="D128" s="99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76"/>
      <c r="B129" s="10"/>
      <c r="C129" s="99"/>
      <c r="D129" s="99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76"/>
      <c r="B130" s="10"/>
      <c r="C130" s="99"/>
      <c r="D130" s="99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76"/>
      <c r="B131" s="10"/>
      <c r="C131" s="99" t="s">
        <v>42</v>
      </c>
      <c r="D131" s="99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76"/>
      <c r="B132" s="10"/>
      <c r="C132" s="99"/>
      <c r="D132" s="99"/>
      <c r="E132" s="5"/>
      <c r="F132" s="5"/>
      <c r="G132" s="5"/>
      <c r="H132" s="7"/>
      <c r="I132" s="7"/>
      <c r="J132" s="7"/>
      <c r="K132" s="7"/>
      <c r="L132" s="7"/>
    </row>
    <row r="133" spans="1:12" ht="12.75">
      <c r="A133" s="76"/>
      <c r="B133" s="10"/>
      <c r="C133" s="99"/>
      <c r="D133" s="99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76"/>
      <c r="B134" s="78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5"/>
      <c r="B135" s="10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76"/>
      <c r="B136" s="78"/>
      <c r="C136" s="7"/>
      <c r="D136" s="7"/>
      <c r="E136" s="7"/>
      <c r="F136" s="7"/>
      <c r="G136" s="7"/>
      <c r="H136" s="5"/>
      <c r="I136" s="5"/>
      <c r="J136" s="5"/>
      <c r="K136" s="5"/>
      <c r="L136" s="5"/>
    </row>
    <row r="137" spans="1:12" ht="12.75">
      <c r="A137" s="75"/>
      <c r="B137" s="10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75"/>
      <c r="B138" s="10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76"/>
      <c r="B139" s="10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76"/>
      <c r="B140" s="10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76"/>
      <c r="B141" s="10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76"/>
      <c r="B142" s="10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76"/>
      <c r="B143" s="10" t="s">
        <v>42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76"/>
      <c r="B144" s="10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76"/>
      <c r="B145" s="10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76"/>
      <c r="B146" s="10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76"/>
      <c r="B147" s="10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76"/>
      <c r="B148" s="10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76"/>
      <c r="B149" s="10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76"/>
      <c r="B150" s="10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76"/>
      <c r="B151" s="10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76"/>
      <c r="B152" s="10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76"/>
      <c r="B153" s="10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76"/>
      <c r="B154" s="10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76"/>
      <c r="B155" s="10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76"/>
      <c r="B156" s="10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76"/>
      <c r="B157" s="10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76"/>
      <c r="B158" s="10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76"/>
      <c r="B159" s="10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76"/>
      <c r="B160" s="10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76"/>
      <c r="B161" s="10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76"/>
      <c r="B162" s="10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76"/>
      <c r="B163" s="10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76"/>
      <c r="B164" s="10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76"/>
      <c r="B165" s="10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76"/>
      <c r="B166" s="10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76"/>
      <c r="B167" s="10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76"/>
      <c r="B168" s="10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76"/>
      <c r="B169" s="10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76"/>
      <c r="B170" s="10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76"/>
      <c r="B171" s="10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76"/>
      <c r="B172" s="10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76"/>
      <c r="B173" s="10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76"/>
      <c r="B174" s="10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76"/>
      <c r="B175" s="10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76"/>
      <c r="B176" s="10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76"/>
      <c r="B177" s="10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76"/>
      <c r="B178" s="10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76"/>
      <c r="B179" s="10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76"/>
      <c r="B180" s="10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76"/>
      <c r="B181" s="10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76"/>
      <c r="B182" s="10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76"/>
      <c r="B183" s="10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76"/>
      <c r="B184" s="10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76"/>
      <c r="B185" s="10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76"/>
      <c r="B186" s="10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76"/>
      <c r="B187" s="10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76"/>
      <c r="B188" s="10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76"/>
      <c r="B189" s="10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76"/>
      <c r="B190" s="10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76"/>
      <c r="B191" s="10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76"/>
      <c r="B192" s="10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76"/>
      <c r="B193" s="10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76"/>
      <c r="B194" s="10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76"/>
      <c r="B195" s="10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76"/>
      <c r="B196" s="10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76"/>
      <c r="B197" s="10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76"/>
      <c r="B198" s="10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76"/>
      <c r="B199" s="10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76"/>
      <c r="B200" s="10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76"/>
      <c r="B201" s="10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76"/>
      <c r="B202" s="10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76"/>
      <c r="B203" s="10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76"/>
      <c r="B204" s="10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76"/>
      <c r="B205" s="10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76"/>
      <c r="B206" s="10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76"/>
      <c r="B207" s="10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76"/>
      <c r="B208" s="10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76"/>
      <c r="B209" s="10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76"/>
      <c r="B210" s="10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76"/>
      <c r="B211" s="10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76"/>
      <c r="B212" s="10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76"/>
      <c r="B213" s="10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76"/>
      <c r="B214" s="10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76"/>
      <c r="B215" s="10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76"/>
      <c r="B216" s="10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76"/>
      <c r="B217" s="10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76"/>
      <c r="B218" s="10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76"/>
      <c r="B219" s="10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76"/>
      <c r="B220" s="10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76"/>
      <c r="B221" s="10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76"/>
      <c r="B222" s="10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76"/>
      <c r="B223" s="10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76"/>
      <c r="B224" s="10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76"/>
      <c r="B225" s="10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76"/>
      <c r="B226" s="10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76"/>
      <c r="B227" s="10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76"/>
      <c r="B228" s="10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76"/>
      <c r="B229" s="10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76"/>
      <c r="B230" s="10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76"/>
      <c r="B231" s="10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76"/>
      <c r="B232" s="10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76"/>
      <c r="B233" s="10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76"/>
      <c r="B234" s="10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76"/>
      <c r="B235" s="10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76"/>
      <c r="B236" s="10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76"/>
      <c r="B237" s="10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76"/>
      <c r="B238" s="10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76"/>
      <c r="B239" s="10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76"/>
      <c r="B240" s="10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76"/>
      <c r="B241" s="10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76"/>
      <c r="B242" s="10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76"/>
      <c r="B243" s="10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76"/>
      <c r="B244" s="10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76"/>
      <c r="B245" s="10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76"/>
      <c r="B246" s="10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76"/>
      <c r="B247" s="10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76"/>
      <c r="B248" s="10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76"/>
      <c r="B249" s="10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76"/>
      <c r="B250" s="10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76"/>
      <c r="B251" s="10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76"/>
      <c r="B252" s="10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76"/>
      <c r="B253" s="10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76"/>
      <c r="B254" s="10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76"/>
      <c r="B255" s="10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76"/>
      <c r="B256" s="10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76"/>
      <c r="B257" s="10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76"/>
      <c r="B258" s="10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76"/>
      <c r="B259" s="10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76"/>
      <c r="B260" s="10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76"/>
      <c r="B261" s="10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76"/>
      <c r="B262" s="10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76"/>
      <c r="B263" s="10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76"/>
      <c r="B264" s="10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76"/>
      <c r="B265" s="10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76"/>
      <c r="B266" s="10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76"/>
      <c r="B267" s="10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76"/>
      <c r="B268" s="10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76"/>
      <c r="B269" s="10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76"/>
      <c r="B270" s="10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76"/>
      <c r="B271" s="10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76"/>
      <c r="B272" s="10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76"/>
      <c r="B273" s="10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76"/>
      <c r="B274" s="10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76"/>
      <c r="B275" s="10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76"/>
      <c r="B276" s="10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76"/>
      <c r="B277" s="10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76"/>
      <c r="B278" s="10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76"/>
      <c r="B279" s="10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76"/>
      <c r="B280" s="10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76"/>
      <c r="B281" s="10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76"/>
      <c r="B282" s="10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76"/>
      <c r="B283" s="10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76"/>
      <c r="B284" s="10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76"/>
      <c r="B285" s="10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76"/>
      <c r="B286" s="10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76"/>
      <c r="B287" s="10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76"/>
      <c r="B288" s="10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76"/>
      <c r="B289" s="10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76"/>
      <c r="B290" s="10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76"/>
      <c r="B291" s="10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76"/>
      <c r="B292" s="10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76"/>
      <c r="B293" s="10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76"/>
      <c r="B294" s="10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76"/>
      <c r="B295" s="10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76"/>
      <c r="B296" s="10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76"/>
      <c r="B297" s="10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76"/>
      <c r="B298" s="10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76"/>
      <c r="B299" s="10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76"/>
      <c r="B300" s="10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76"/>
      <c r="B301" s="10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76"/>
      <c r="B302" s="10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76"/>
      <c r="B303" s="10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76"/>
      <c r="B304" s="10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76"/>
      <c r="B305" s="10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76"/>
      <c r="B306" s="10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76"/>
      <c r="B307" s="10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76"/>
      <c r="B308" s="10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76"/>
      <c r="B309" s="10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76"/>
      <c r="B310" s="10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76"/>
      <c r="B311" s="10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76"/>
      <c r="B312" s="10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76"/>
      <c r="B313" s="10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76"/>
      <c r="B314" s="10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76"/>
      <c r="B315" s="10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76"/>
      <c r="B316" s="10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76"/>
      <c r="B317" s="10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76"/>
      <c r="B318" s="10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76"/>
      <c r="B319" s="10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76"/>
      <c r="B320" s="10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76"/>
      <c r="B321" s="10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76"/>
      <c r="B322" s="10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76"/>
      <c r="B323" s="10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76"/>
      <c r="B324" s="10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76"/>
      <c r="B325" s="10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76"/>
      <c r="B326" s="10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76"/>
      <c r="B327" s="10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76"/>
      <c r="B328" s="10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76"/>
      <c r="B329" s="10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76"/>
      <c r="B330" s="10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76"/>
      <c r="B331" s="10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76"/>
      <c r="B332" s="10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76"/>
      <c r="B333" s="10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76"/>
      <c r="B334" s="10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76"/>
      <c r="B335" s="10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76"/>
      <c r="B336" s="10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76"/>
      <c r="B337" s="10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76"/>
      <c r="B338" s="10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76"/>
      <c r="B339" s="10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76"/>
      <c r="B340" s="10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76"/>
      <c r="B341" s="10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76"/>
      <c r="B342" s="10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76"/>
      <c r="B343" s="10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76"/>
      <c r="B344" s="10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76"/>
      <c r="B345" s="10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76"/>
      <c r="B346" s="10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76"/>
      <c r="B347" s="10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76"/>
      <c r="B348" s="10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76"/>
      <c r="B349" s="10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76"/>
      <c r="B350" s="10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76"/>
      <c r="B351" s="10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76"/>
      <c r="B352" s="10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76"/>
      <c r="B353" s="10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76"/>
      <c r="B354" s="10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76"/>
      <c r="B355" s="10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76"/>
      <c r="B356" s="10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76"/>
      <c r="B357" s="10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76"/>
      <c r="B358" s="10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76"/>
      <c r="B359" s="10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76"/>
      <c r="B360" s="10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76"/>
      <c r="B361" s="10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76"/>
      <c r="B362" s="10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76"/>
      <c r="B363" s="10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76"/>
      <c r="B364" s="10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76"/>
      <c r="B365" s="10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76"/>
      <c r="B366" s="10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76"/>
      <c r="B367" s="10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76"/>
      <c r="B368" s="10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76"/>
      <c r="B369" s="10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76"/>
      <c r="B370" s="10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76"/>
      <c r="B371" s="10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76"/>
      <c r="B372" s="10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76"/>
      <c r="B373" s="10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76"/>
      <c r="B374" s="10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76"/>
      <c r="B375" s="10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76"/>
      <c r="B376" s="10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76"/>
      <c r="B377" s="10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76"/>
      <c r="B378" s="10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76"/>
      <c r="B379" s="10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76"/>
      <c r="B380" s="10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76"/>
      <c r="B381" s="10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76"/>
      <c r="B382" s="10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76"/>
      <c r="B383" s="10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76"/>
      <c r="B384" s="10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76"/>
      <c r="B385" s="10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76"/>
      <c r="B386" s="10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76"/>
      <c r="B387" s="10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76"/>
      <c r="B388" s="10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76"/>
      <c r="B389" s="10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76"/>
      <c r="B390" s="10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76"/>
      <c r="B391" s="10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76"/>
      <c r="B392" s="10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76"/>
      <c r="B393" s="10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76"/>
      <c r="B394" s="10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76"/>
      <c r="B395" s="10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76"/>
      <c r="B396" s="10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76"/>
      <c r="B397" s="10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76"/>
      <c r="B398" s="10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76"/>
      <c r="B399" s="10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76"/>
      <c r="B400" s="10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76"/>
      <c r="B401" s="10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76"/>
      <c r="B402" s="10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76"/>
      <c r="B403" s="10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76"/>
      <c r="B404" s="10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76"/>
      <c r="B405" s="10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76"/>
      <c r="B406" s="10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76"/>
      <c r="B407" s="10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76"/>
      <c r="B408" s="10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76"/>
      <c r="B409" s="10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76"/>
      <c r="B410" s="10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76"/>
      <c r="B411" s="10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76"/>
      <c r="B412" s="10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76"/>
      <c r="B413" s="10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76"/>
      <c r="B414" s="10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76"/>
      <c r="B415" s="10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76"/>
      <c r="B416" s="10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76"/>
      <c r="B417" s="10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76"/>
      <c r="B418" s="10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76"/>
      <c r="B419" s="10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76"/>
      <c r="B420" s="10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76"/>
      <c r="B421" s="10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76"/>
      <c r="B422" s="10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2.75">
      <c r="A423" s="76"/>
      <c r="B423" s="10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7" ht="12.75">
      <c r="A424" s="76"/>
      <c r="B424" s="10"/>
      <c r="C424" s="5"/>
      <c r="D424" s="5"/>
      <c r="E424" s="5"/>
      <c r="F424" s="5"/>
      <c r="G424" s="5"/>
    </row>
    <row r="425" spans="1:7" ht="12.75">
      <c r="A425" s="76"/>
      <c r="B425" s="10"/>
      <c r="C425" s="5"/>
      <c r="D425" s="5"/>
      <c r="E425" s="5"/>
      <c r="F425" s="5"/>
      <c r="G425" s="5"/>
    </row>
  </sheetData>
  <sheetProtection/>
  <mergeCells count="26">
    <mergeCell ref="B55:L55"/>
    <mergeCell ref="B56:L56"/>
    <mergeCell ref="B75:L75"/>
    <mergeCell ref="B76:L76"/>
    <mergeCell ref="B33:L33"/>
    <mergeCell ref="B7:L7"/>
    <mergeCell ref="B25:L25"/>
    <mergeCell ref="B32:L32"/>
    <mergeCell ref="B68:L68"/>
    <mergeCell ref="B48:L48"/>
    <mergeCell ref="B117:L117"/>
    <mergeCell ref="B100:L100"/>
    <mergeCell ref="B80:L80"/>
    <mergeCell ref="B34:L34"/>
    <mergeCell ref="B88:L88"/>
    <mergeCell ref="B96:L96"/>
    <mergeCell ref="B74:L74"/>
    <mergeCell ref="B67:L67"/>
    <mergeCell ref="B69:L69"/>
    <mergeCell ref="B47:L47"/>
    <mergeCell ref="B49:L49"/>
    <mergeCell ref="A1:L1"/>
    <mergeCell ref="B26:L26"/>
    <mergeCell ref="B27:L27"/>
    <mergeCell ref="B8:L8"/>
    <mergeCell ref="B9:L9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2022-02-07T10:07:03Z</cp:lastPrinted>
  <dcterms:created xsi:type="dcterms:W3CDTF">2013-09-11T11:00:21Z</dcterms:created>
  <dcterms:modified xsi:type="dcterms:W3CDTF">2022-07-21T09:55:26Z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